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June 14th, 2021 - Board Meeting\"/>
    </mc:Choice>
  </mc:AlternateContent>
  <xr:revisionPtr revIDLastSave="0" documentId="8_{64B76A87-AD8E-465B-9283-AB622F0A995B}" xr6:coauthVersionLast="47" xr6:coauthVersionMax="47" xr10:uidLastSave="{00000000-0000-0000-0000-000000000000}"/>
  <bookViews>
    <workbookView xWindow="-120" yWindow="-120" windowWidth="29040" windowHeight="15840" xr2:uid="{4DAB50D3-E6BA-4440-BBC0-D1CDA8B65D88}"/>
  </bookViews>
  <sheets>
    <sheet name="Sheet1" sheetId="1" r:id="rId1"/>
  </sheets>
  <definedNames>
    <definedName name="_xlnm.Print_Titles" localSheetId="0">Sheet1!$A:$D,Sheet1!$1:$2</definedName>
    <definedName name="QB_COLUMN_59200" localSheetId="0" hidden="1">Sheet1!$E$2</definedName>
    <definedName name="QB_COLUMN_63620" localSheetId="0" hidden="1">Sheet1!$I$2</definedName>
    <definedName name="QB_COLUMN_64430" localSheetId="0" hidden="1">Sheet1!$K$2</definedName>
    <definedName name="QB_COLUMN_76210" localSheetId="0" hidden="1">Sheet1!$G$2</definedName>
    <definedName name="QB_DATA_0" localSheetId="0" hidden="1">Sheet1!$4:$4,Sheet1!$5:$5,Sheet1!$6:$6,Sheet1!$10:$10,Sheet1!$11:$11,Sheet1!$12:$12,Sheet1!$13:$13,Sheet1!$14:$14,Sheet1!$15:$15,Sheet1!$16:$16,Sheet1!$17:$17,Sheet1!$18:$18,Sheet1!$19:$19,Sheet1!$20:$20,Sheet1!$21:$21,Sheet1!$24:$24</definedName>
    <definedName name="QB_DATA_1" localSheetId="0" hidden="1">Sheet1!$25:$25,Sheet1!$26:$26,Sheet1!$27:$27,Sheet1!$28:$28,Sheet1!$30:$30,Sheet1!$32:$32,Sheet1!$33:$33,Sheet1!$34:$34,Sheet1!$37:$37,Sheet1!$38:$38,Sheet1!$39:$39,Sheet1!$40:$40,Sheet1!$41:$41,Sheet1!$42:$42,Sheet1!$43:$43,Sheet1!$46:$46</definedName>
    <definedName name="QB_DATA_2" localSheetId="0" hidden="1">Sheet1!$47:$47</definedName>
    <definedName name="QB_FORMULA_0" localSheetId="0" hidden="1">Sheet1!$I$4,Sheet1!$K$4,Sheet1!$I$5,Sheet1!$K$5,Sheet1!$I$6,Sheet1!$K$6,Sheet1!$E$7,Sheet1!$G$7,Sheet1!$I$7,Sheet1!$K$7,Sheet1!$I$10,Sheet1!$K$10,Sheet1!$I$11,Sheet1!$K$11,Sheet1!$I$12,Sheet1!$K$12</definedName>
    <definedName name="QB_FORMULA_1" localSheetId="0" hidden="1">Sheet1!$I$13,Sheet1!$K$13,Sheet1!$I$14,Sheet1!$K$14,Sheet1!$I$15,Sheet1!$K$15,Sheet1!$I$16,Sheet1!$K$16,Sheet1!$I$17,Sheet1!$K$17,Sheet1!$I$18,Sheet1!$K$18,Sheet1!$I$19,Sheet1!$K$19,Sheet1!$I$20,Sheet1!$K$20</definedName>
    <definedName name="QB_FORMULA_2" localSheetId="0" hidden="1">Sheet1!$I$21,Sheet1!$K$21,Sheet1!$E$22,Sheet1!$G$22,Sheet1!$I$22,Sheet1!$K$22,Sheet1!$I$24,Sheet1!$K$24,Sheet1!$I$25,Sheet1!$K$25,Sheet1!$I$26,Sheet1!$K$26,Sheet1!$I$27,Sheet1!$K$27,Sheet1!$I$28,Sheet1!$K$28</definedName>
    <definedName name="QB_FORMULA_3" localSheetId="0" hidden="1">Sheet1!$E$29,Sheet1!$G$29,Sheet1!$I$29,Sheet1!$K$29,Sheet1!$I$30,Sheet1!$K$30,Sheet1!$I$32,Sheet1!$K$32,Sheet1!$I$33,Sheet1!$K$33,Sheet1!$I$34,Sheet1!$K$34,Sheet1!$E$35,Sheet1!$G$35,Sheet1!$I$35,Sheet1!$K$35</definedName>
    <definedName name="QB_FORMULA_4" localSheetId="0" hidden="1">Sheet1!$I$37,Sheet1!$K$37,Sheet1!$I$38,Sheet1!$K$38,Sheet1!$I$39,Sheet1!$K$39,Sheet1!$I$40,Sheet1!$K$40,Sheet1!$I$41,Sheet1!$K$41,Sheet1!$I$42,Sheet1!$K$42,Sheet1!$I$43,Sheet1!$K$43,Sheet1!$E$44,Sheet1!$G$44</definedName>
    <definedName name="QB_FORMULA_5" localSheetId="0" hidden="1">Sheet1!$I$44,Sheet1!$K$44,Sheet1!$I$46,Sheet1!$K$46,Sheet1!$I$47,Sheet1!$K$47,Sheet1!$E$48,Sheet1!$G$48,Sheet1!$I$48,Sheet1!$K$48,Sheet1!$E$49,Sheet1!$G$49,Sheet1!$I$49,Sheet1!$K$49,Sheet1!$E$50,Sheet1!$G$50</definedName>
    <definedName name="QB_FORMULA_6" localSheetId="0" hidden="1">Sheet1!$I$50,Sheet1!$K$50</definedName>
    <definedName name="QB_ROW_10230" localSheetId="0" hidden="1">Sheet1!$D$10</definedName>
    <definedName name="QB_ROW_11230" localSheetId="0" hidden="1">Sheet1!$D$16</definedName>
    <definedName name="QB_ROW_12230" localSheetId="0" hidden="1">Sheet1!$D$25</definedName>
    <definedName name="QB_ROW_13020" localSheetId="0" hidden="1">Sheet1!$C$23</definedName>
    <definedName name="QB_ROW_13320" localSheetId="0" hidden="1">Sheet1!$C$29</definedName>
    <definedName name="QB_ROW_16020" localSheetId="0" hidden="1">Sheet1!$C$9</definedName>
    <definedName name="QB_ROW_16320" localSheetId="0" hidden="1">Sheet1!$C$22</definedName>
    <definedName name="QB_ROW_17220" localSheetId="0" hidden="1">Sheet1!$C$30</definedName>
    <definedName name="QB_ROW_18020" localSheetId="0" hidden="1">Sheet1!$C$31</definedName>
    <definedName name="QB_ROW_18301" localSheetId="0" hidden="1">Sheet1!$A$50</definedName>
    <definedName name="QB_ROW_18320" localSheetId="0" hidden="1">Sheet1!$C$35</definedName>
    <definedName name="QB_ROW_20012" localSheetId="0" hidden="1">Sheet1!$B$3</definedName>
    <definedName name="QB_ROW_20312" localSheetId="0" hidden="1">Sheet1!$B$7</definedName>
    <definedName name="QB_ROW_21012" localSheetId="0" hidden="1">Sheet1!$B$8</definedName>
    <definedName name="QB_ROW_21230" localSheetId="0" hidden="1">Sheet1!$D$26</definedName>
    <definedName name="QB_ROW_21312" localSheetId="0" hidden="1">Sheet1!$B$49</definedName>
    <definedName name="QB_ROW_26230" localSheetId="0" hidden="1">Sheet1!$D$33</definedName>
    <definedName name="QB_ROW_30230" localSheetId="0" hidden="1">Sheet1!$D$18</definedName>
    <definedName name="QB_ROW_31230" localSheetId="0" hidden="1">Sheet1!$D$19</definedName>
    <definedName name="QB_ROW_32230" localSheetId="0" hidden="1">Sheet1!$D$34</definedName>
    <definedName name="QB_ROW_33230" localSheetId="0" hidden="1">Sheet1!$D$24</definedName>
    <definedName name="QB_ROW_38230" localSheetId="0" hidden="1">Sheet1!$D$13</definedName>
    <definedName name="QB_ROW_39230" localSheetId="0" hidden="1">Sheet1!$D$32</definedName>
    <definedName name="QB_ROW_40230" localSheetId="0" hidden="1">Sheet1!$D$20</definedName>
    <definedName name="QB_ROW_44220" localSheetId="0" hidden="1">Sheet1!$C$5</definedName>
    <definedName name="QB_ROW_45230" localSheetId="0" hidden="1">Sheet1!$D$17</definedName>
    <definedName name="QB_ROW_46230" localSheetId="0" hidden="1">Sheet1!$D$21</definedName>
    <definedName name="QB_ROW_50230" localSheetId="0" hidden="1">Sheet1!$D$27</definedName>
    <definedName name="QB_ROW_55230" localSheetId="0" hidden="1">Sheet1!$D$11</definedName>
    <definedName name="QB_ROW_60230" localSheetId="0" hidden="1">Sheet1!$D$12</definedName>
    <definedName name="QB_ROW_6220" localSheetId="0" hidden="1">Sheet1!$C$4</definedName>
    <definedName name="QB_ROW_63020" localSheetId="0" hidden="1">Sheet1!$C$36</definedName>
    <definedName name="QB_ROW_63320" localSheetId="0" hidden="1">Sheet1!$C$44</definedName>
    <definedName name="QB_ROW_64020" localSheetId="0" hidden="1">Sheet1!$C$45</definedName>
    <definedName name="QB_ROW_64320" localSheetId="0" hidden="1">Sheet1!$C$48</definedName>
    <definedName name="QB_ROW_65230" localSheetId="0" hidden="1">Sheet1!$D$37</definedName>
    <definedName name="QB_ROW_66230" localSheetId="0" hidden="1">Sheet1!$D$38</definedName>
    <definedName name="QB_ROW_67230" localSheetId="0" hidden="1">Sheet1!$D$39</definedName>
    <definedName name="QB_ROW_68230" localSheetId="0" hidden="1">Sheet1!$D$40</definedName>
    <definedName name="QB_ROW_69230" localSheetId="0" hidden="1">Sheet1!$D$41</definedName>
    <definedName name="QB_ROW_70230" localSheetId="0" hidden="1">Sheet1!$D$42</definedName>
    <definedName name="QB_ROW_71230" localSheetId="0" hidden="1">Sheet1!$D$43</definedName>
    <definedName name="QB_ROW_72230" localSheetId="0" hidden="1">Sheet1!$D$46</definedName>
    <definedName name="QB_ROW_73230" localSheetId="0" hidden="1">Sheet1!$D$47</definedName>
    <definedName name="QB_ROW_74220" localSheetId="0" hidden="1">Sheet1!$C$6</definedName>
    <definedName name="QB_ROW_76230" localSheetId="0" hidden="1">Sheet1!$D$14</definedName>
    <definedName name="QB_ROW_77230" localSheetId="0" hidden="1">Sheet1!$D$15</definedName>
    <definedName name="QB_ROW_78230" localSheetId="0" hidden="1">Sheet1!$D$28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20210531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8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4</definedName>
    <definedName name="QBSTARTDATE" localSheetId="0">20210501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0" i="1" l="1"/>
  <c r="I50" i="1"/>
  <c r="G50" i="1"/>
  <c r="E50" i="1"/>
  <c r="K49" i="1"/>
  <c r="I49" i="1"/>
  <c r="G49" i="1"/>
  <c r="E49" i="1"/>
  <c r="K48" i="1"/>
  <c r="I48" i="1"/>
  <c r="G48" i="1"/>
  <c r="E48" i="1"/>
  <c r="K47" i="1"/>
  <c r="I47" i="1"/>
  <c r="K46" i="1"/>
  <c r="I46" i="1"/>
  <c r="K44" i="1"/>
  <c r="I44" i="1"/>
  <c r="G44" i="1"/>
  <c r="E44" i="1"/>
  <c r="K43" i="1"/>
  <c r="I43" i="1"/>
  <c r="K42" i="1"/>
  <c r="I42" i="1"/>
  <c r="K41" i="1"/>
  <c r="I41" i="1"/>
  <c r="K40" i="1"/>
  <c r="I40" i="1"/>
  <c r="K39" i="1"/>
  <c r="I39" i="1"/>
  <c r="K38" i="1"/>
  <c r="I38" i="1"/>
  <c r="K37" i="1"/>
  <c r="I37" i="1"/>
  <c r="K35" i="1"/>
  <c r="I35" i="1"/>
  <c r="G35" i="1"/>
  <c r="E35" i="1"/>
  <c r="K34" i="1"/>
  <c r="I34" i="1"/>
  <c r="K33" i="1"/>
  <c r="I33" i="1"/>
  <c r="K32" i="1"/>
  <c r="I32" i="1"/>
  <c r="K30" i="1"/>
  <c r="I30" i="1"/>
  <c r="K29" i="1"/>
  <c r="I29" i="1"/>
  <c r="G29" i="1"/>
  <c r="E29" i="1"/>
  <c r="K28" i="1"/>
  <c r="I28" i="1"/>
  <c r="K27" i="1"/>
  <c r="I27" i="1"/>
  <c r="K26" i="1"/>
  <c r="I26" i="1"/>
  <c r="K25" i="1"/>
  <c r="I25" i="1"/>
  <c r="K24" i="1"/>
  <c r="I24" i="1"/>
  <c r="K22" i="1"/>
  <c r="I22" i="1"/>
  <c r="G22" i="1"/>
  <c r="E22" i="1"/>
  <c r="K21" i="1"/>
  <c r="I21" i="1"/>
  <c r="K20" i="1"/>
  <c r="I20" i="1"/>
  <c r="K19" i="1"/>
  <c r="I19" i="1"/>
  <c r="K18" i="1"/>
  <c r="I18" i="1"/>
  <c r="K17" i="1"/>
  <c r="I17" i="1"/>
  <c r="K16" i="1"/>
  <c r="I16" i="1"/>
  <c r="K15" i="1"/>
  <c r="I15" i="1"/>
  <c r="K14" i="1"/>
  <c r="I14" i="1"/>
  <c r="K13" i="1"/>
  <c r="I13" i="1"/>
  <c r="K12" i="1"/>
  <c r="I12" i="1"/>
  <c r="K11" i="1"/>
  <c r="I11" i="1"/>
  <c r="K10" i="1"/>
  <c r="I10" i="1"/>
  <c r="K7" i="1"/>
  <c r="I7" i="1"/>
  <c r="G7" i="1"/>
  <c r="E7" i="1"/>
  <c r="K6" i="1"/>
  <c r="I6" i="1"/>
  <c r="K5" i="1"/>
  <c r="I5" i="1"/>
  <c r="K4" i="1"/>
  <c r="I4" i="1"/>
</calcChain>
</file>

<file path=xl/sharedStrings.xml><?xml version="1.0" encoding="utf-8"?>
<sst xmlns="http://schemas.openxmlformats.org/spreadsheetml/2006/main" count="52" uniqueCount="52">
  <si>
    <t>May 21</t>
  </si>
  <si>
    <t>Budget</t>
  </si>
  <si>
    <t>$ Over Budget</t>
  </si>
  <si>
    <t>% of Budget</t>
  </si>
  <si>
    <t>Income</t>
  </si>
  <si>
    <t>5001 · Fire Protection Revenue</t>
  </si>
  <si>
    <t>5004 · Interest Income</t>
  </si>
  <si>
    <t>5005 · Fidelity - Interest Income</t>
  </si>
  <si>
    <t>Total Income</t>
  </si>
  <si>
    <t>Expense</t>
  </si>
  <si>
    <t>7000 · Expenditures</t>
  </si>
  <si>
    <t>7010 · Admin Fee - W&amp;S</t>
  </si>
  <si>
    <t>7013 · Wages Expense</t>
  </si>
  <si>
    <t>7014 · Payroll Taxes</t>
  </si>
  <si>
    <t>7015 · Misc, Equipment &amp; Supplies</t>
  </si>
  <si>
    <t>7016 · Fire Manager</t>
  </si>
  <si>
    <t>7017 · Fire Coordinator</t>
  </si>
  <si>
    <t>7020 · Fire Protection Contract</t>
  </si>
  <si>
    <t>7025 · Attack Vehicle Maintenance</t>
  </si>
  <si>
    <t>7030 · Community Awareness &amp; Education</t>
  </si>
  <si>
    <t>7040 · Volunteer Fire Fighter Support</t>
  </si>
  <si>
    <t>7050 · Emergency Notification System</t>
  </si>
  <si>
    <t>7058 · Bank Charges</t>
  </si>
  <si>
    <t>Total 7000 · Expenditures</t>
  </si>
  <si>
    <t>7250 · Special Projects</t>
  </si>
  <si>
    <t>7250-1 · Tatical Emergency Response Plan</t>
  </si>
  <si>
    <t>7250-2 · Hazardous Fuel Program</t>
  </si>
  <si>
    <t>7250-4 · Fire Protection Consultant</t>
  </si>
  <si>
    <t>7250-5 · Master Plan</t>
  </si>
  <si>
    <t>7250-6 · Hazardous Fuel Management</t>
  </si>
  <si>
    <t>Total 7250 · Special Projects</t>
  </si>
  <si>
    <t>7500 · Operating Contingency</t>
  </si>
  <si>
    <t>8900 · Capital Projects</t>
  </si>
  <si>
    <t>8900-1 · Quick Attack Vehicle Improve</t>
  </si>
  <si>
    <t>8900-2 · Fire Flow Infrastructure</t>
  </si>
  <si>
    <t>8900-20 · Fuel Break Maintenance Reserve</t>
  </si>
  <si>
    <t>Total 8900 · Capital Projects</t>
  </si>
  <si>
    <t>9000 · Capital Reserve - Expenses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</si>
  <si>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</si>
  <si>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</si>
  <si>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</si>
  <si>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</si>
  <si>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</si>
  <si>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</si>
  <si>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</si>
  <si>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Total 9000 · Capital Reserve - Expenses</t>
  </si>
  <si>
    <t>9100 · Operational Reserve - Expenses</t>
  </si>
  <si>
    <t>9100-1 · Fire Pipelines - Study</t>
  </si>
  <si>
    <t>9100-2 · Study Expanding QAV to Cert</t>
  </si>
  <si>
    <t>Total 9100 · Operational Reserve - Expenses</t>
  </si>
  <si>
    <t>Total Expense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</si>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</sst>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Border="1" applyAlignment="1">
      <alignment horizontal="centerContinuous"/>
    </xf>
    <xf numFmtId="164" fontId="2" fillId="0" borderId="0" xfId="0" applyNumberFormat="1" applyFont="1"/>
    <xf numFmtId="49" fontId="2" fillId="0" borderId="0" xfId="0" applyNumberFormat="1" applyFont="1"/>
    <xf numFmtId="165" fontId="2" fillId="0" borderId="0" xfId="0" applyNumberFormat="1" applyFont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4" xfId="0" applyNumberFormat="1" applyFont="1" applyBorder="1"/>
    <xf numFmtId="165" fontId="2" fillId="0" borderId="4" xfId="0" applyNumberFormat="1" applyFont="1" applyBorder="1"/>
    <xf numFmtId="164" fontId="1" fillId="0" borderId="5" xfId="0" applyNumberFormat="1" applyFont="1" applyBorder="1"/>
    <xf numFmtId="165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1C2B82B-9EB0-434B-A14B-2959BA1132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B4068DEE-21C7-45E4-94E5-D2A553E595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4B0C0-36EC-490C-9C1C-845495C90F88}">
  <sheetPr codeName="Sheet1"/>
  <dimension ref="A1:K51"/>
  <sheetViews>
    <sheetView tabSelected="1" workbookViewId="0">
      <pane xSplit="4" ySplit="2" topLeftCell="E3" activePane="bottomRight" state="frozenSplit"/>
      <selection pane="topRight" activeCell="E1" sqref="E1"/>
      <selection pane="bottomLeft" activeCell="A3" sqref="A3"/>
      <selection pane="bottomRight"/>
    </sheetView>
  </sheetViews>
  <sheetFormatPr defaultRowHeight="15" x14ac:dyDescent="0.25"/>
  <cols>
    <col min="1" max="3" width="3" style="20" customWidth="1"/>
    <col min="4" max="4" width="36" style="20" customWidth="1"/>
    <col min="5" max="5" width="7.85546875" style="21" bestFit="1" customWidth="1"/>
    <col min="6" max="6" width="2.28515625" style="21" customWidth="1"/>
    <col min="7" max="7" width="7.85546875" style="21" bestFit="1" customWidth="1"/>
    <col min="8" max="8" width="2.28515625" style="21" customWidth="1"/>
    <col min="9" max="9" width="12" style="21" bestFit="1" customWidth="1"/>
    <col min="10" max="10" width="2.28515625" style="21" customWidth="1"/>
    <col min="11" max="11" width="10.28515625" style="21" bestFit="1" customWidth="1"/>
  </cols>
  <sheetData>
    <row r="1" spans="1:11" ht="15.75" thickBot="1" x14ac:dyDescent="0.3">
      <c r="A1" s="1"/>
      <c r="B1" s="1"/>
      <c r="C1" s="1"/>
      <c r="D1" s="1"/>
      <c r="E1" s="3"/>
      <c r="F1" s="2"/>
      <c r="G1" s="3"/>
      <c r="H1" s="2"/>
      <c r="I1" s="3"/>
      <c r="J1" s="2"/>
      <c r="K1" s="3"/>
    </row>
    <row r="2" spans="1:11" s="19" customFormat="1" ht="16.5" thickTop="1" thickBot="1" x14ac:dyDescent="0.3">
      <c r="A2" s="16"/>
      <c r="B2" s="16"/>
      <c r="C2" s="16"/>
      <c r="D2" s="16"/>
      <c r="E2" s="17" t="s">
        <v>0</v>
      </c>
      <c r="F2" s="18"/>
      <c r="G2" s="17" t="s">
        <v>1</v>
      </c>
      <c r="H2" s="18"/>
      <c r="I2" s="17" t="s">
        <v>2</v>
      </c>
      <c r="J2" s="18"/>
      <c r="K2" s="17" t="s">
        <v>3</v>
      </c>
    </row>
    <row r="3" spans="1:11" ht="15.75" thickTop="1" x14ac:dyDescent="0.25">
      <c r="A3" s="1"/>
      <c r="B3" s="1" t="s">
        <v>4</v>
      </c>
      <c r="C3" s="1"/>
      <c r="D3" s="1"/>
      <c r="E3" s="4"/>
      <c r="F3" s="5"/>
      <c r="G3" s="4"/>
      <c r="H3" s="5"/>
      <c r="I3" s="4"/>
      <c r="J3" s="5"/>
      <c r="K3" s="6"/>
    </row>
    <row r="4" spans="1:11" x14ac:dyDescent="0.25">
      <c r="A4" s="1"/>
      <c r="B4" s="1"/>
      <c r="C4" s="1" t="s">
        <v>5</v>
      </c>
      <c r="D4" s="1"/>
      <c r="E4" s="4">
        <v>30209.41</v>
      </c>
      <c r="F4" s="5"/>
      <c r="G4" s="4">
        <v>22979.05</v>
      </c>
      <c r="H4" s="5"/>
      <c r="I4" s="4">
        <f>ROUND((E4-G4),5)</f>
        <v>7230.36</v>
      </c>
      <c r="J4" s="5"/>
      <c r="K4" s="6">
        <f>ROUND(IF(G4=0, IF(E4=0, 0, 1), E4/G4),5)</f>
        <v>1.3146500000000001</v>
      </c>
    </row>
    <row r="5" spans="1:11" x14ac:dyDescent="0.25">
      <c r="A5" s="1"/>
      <c r="B5" s="1"/>
      <c r="C5" s="1" t="s">
        <v>6</v>
      </c>
      <c r="D5" s="1"/>
      <c r="E5" s="4">
        <v>82.45</v>
      </c>
      <c r="F5" s="5"/>
      <c r="G5" s="4">
        <v>82.45</v>
      </c>
      <c r="H5" s="5"/>
      <c r="I5" s="4">
        <f>ROUND((E5-G5),5)</f>
        <v>0</v>
      </c>
      <c r="J5" s="5"/>
      <c r="K5" s="6">
        <f>ROUND(IF(G5=0, IF(E5=0, 0, 1), E5/G5),5)</f>
        <v>1</v>
      </c>
    </row>
    <row r="6" spans="1:11" ht="15.75" thickBot="1" x14ac:dyDescent="0.3">
      <c r="A6" s="1"/>
      <c r="B6" s="1"/>
      <c r="C6" s="1" t="s">
        <v>7</v>
      </c>
      <c r="D6" s="1"/>
      <c r="E6" s="7">
        <v>0</v>
      </c>
      <c r="F6" s="5"/>
      <c r="G6" s="7">
        <v>0</v>
      </c>
      <c r="H6" s="5"/>
      <c r="I6" s="7">
        <f>ROUND((E6-G6),5)</f>
        <v>0</v>
      </c>
      <c r="J6" s="5"/>
      <c r="K6" s="8">
        <f>ROUND(IF(G6=0, IF(E6=0, 0, 1), E6/G6),5)</f>
        <v>0</v>
      </c>
    </row>
    <row r="7" spans="1:11" x14ac:dyDescent="0.25">
      <c r="A7" s="1"/>
      <c r="B7" s="1" t="s">
        <v>8</v>
      </c>
      <c r="C7" s="1"/>
      <c r="D7" s="1"/>
      <c r="E7" s="4">
        <f>ROUND(SUM(E3:E6),5)</f>
        <v>30291.86</v>
      </c>
      <c r="F7" s="5"/>
      <c r="G7" s="4">
        <f>ROUND(SUM(G3:G6),5)</f>
        <v>23061.5</v>
      </c>
      <c r="H7" s="5"/>
      <c r="I7" s="4">
        <f>ROUND((E7-G7),5)</f>
        <v>7230.36</v>
      </c>
      <c r="J7" s="5"/>
      <c r="K7" s="6">
        <f>ROUND(IF(G7=0, IF(E7=0, 0, 1), E7/G7),5)</f>
        <v>1.3135300000000001</v>
      </c>
    </row>
    <row r="8" spans="1:11" x14ac:dyDescent="0.25">
      <c r="A8" s="1"/>
      <c r="B8" s="1" t="s">
        <v>9</v>
      </c>
      <c r="C8" s="1"/>
      <c r="D8" s="1"/>
      <c r="E8" s="4"/>
      <c r="F8" s="5"/>
      <c r="G8" s="4"/>
      <c r="H8" s="5"/>
      <c r="I8" s="4"/>
      <c r="J8" s="5"/>
      <c r="K8" s="6"/>
    </row>
    <row r="9" spans="1:11" x14ac:dyDescent="0.25">
      <c r="A9" s="1"/>
      <c r="B9" s="1"/>
      <c r="C9" s="1" t="s">
        <v>10</v>
      </c>
      <c r="D9" s="1"/>
      <c r="E9" s="4"/>
      <c r="F9" s="5"/>
      <c r="G9" s="4"/>
      <c r="H9" s="5"/>
      <c r="I9" s="4"/>
      <c r="J9" s="5"/>
      <c r="K9" s="6"/>
    </row>
    <row r="10" spans="1:11" x14ac:dyDescent="0.25">
      <c r="A10" s="1"/>
      <c r="B10" s="1"/>
      <c r="C10" s="1"/>
      <c r="D10" s="1" t="s">
        <v>11</v>
      </c>
      <c r="E10" s="4">
        <v>0</v>
      </c>
      <c r="F10" s="5"/>
      <c r="G10" s="4">
        <v>0</v>
      </c>
      <c r="H10" s="5"/>
      <c r="I10" s="4">
        <f>ROUND((E10-G10),5)</f>
        <v>0</v>
      </c>
      <c r="J10" s="5"/>
      <c r="K10" s="6">
        <f>ROUND(IF(G10=0, IF(E10=0, 0, 1), E10/G10),5)</f>
        <v>0</v>
      </c>
    </row>
    <row r="11" spans="1:11" x14ac:dyDescent="0.25">
      <c r="A11" s="1"/>
      <c r="B11" s="1"/>
      <c r="C11" s="1"/>
      <c r="D11" s="1" t="s">
        <v>12</v>
      </c>
      <c r="E11" s="4">
        <v>7348.11</v>
      </c>
      <c r="F11" s="5"/>
      <c r="G11" s="4">
        <v>0</v>
      </c>
      <c r="H11" s="5"/>
      <c r="I11" s="4">
        <f>ROUND((E11-G11),5)</f>
        <v>7348.11</v>
      </c>
      <c r="J11" s="5"/>
      <c r="K11" s="6">
        <f>ROUND(IF(G11=0, IF(E11=0, 0, 1), E11/G11),5)</f>
        <v>1</v>
      </c>
    </row>
    <row r="12" spans="1:11" x14ac:dyDescent="0.25">
      <c r="A12" s="1"/>
      <c r="B12" s="1"/>
      <c r="C12" s="1"/>
      <c r="D12" s="1" t="s">
        <v>13</v>
      </c>
      <c r="E12" s="4">
        <v>959.2</v>
      </c>
      <c r="F12" s="5"/>
      <c r="G12" s="4">
        <v>959.2</v>
      </c>
      <c r="H12" s="5"/>
      <c r="I12" s="4">
        <f>ROUND((E12-G12),5)</f>
        <v>0</v>
      </c>
      <c r="J12" s="5"/>
      <c r="K12" s="6">
        <f>ROUND(IF(G12=0, IF(E12=0, 0, 1), E12/G12),5)</f>
        <v>1</v>
      </c>
    </row>
    <row r="13" spans="1:11" x14ac:dyDescent="0.25">
      <c r="A13" s="1"/>
      <c r="B13" s="1"/>
      <c r="C13" s="1"/>
      <c r="D13" s="1" t="s">
        <v>14</v>
      </c>
      <c r="E13" s="4">
        <v>40.869999999999997</v>
      </c>
      <c r="F13" s="5"/>
      <c r="G13" s="4">
        <v>0</v>
      </c>
      <c r="H13" s="5"/>
      <c r="I13" s="4">
        <f>ROUND((E13-G13),5)</f>
        <v>40.869999999999997</v>
      </c>
      <c r="J13" s="5"/>
      <c r="K13" s="6">
        <f>ROUND(IF(G13=0, IF(E13=0, 0, 1), E13/G13),5)</f>
        <v>1</v>
      </c>
    </row>
    <row r="14" spans="1:11" x14ac:dyDescent="0.25">
      <c r="A14" s="1"/>
      <c r="B14" s="1"/>
      <c r="C14" s="1"/>
      <c r="D14" s="1" t="s">
        <v>15</v>
      </c>
      <c r="E14" s="4">
        <v>0</v>
      </c>
      <c r="F14" s="5"/>
      <c r="G14" s="4">
        <v>0</v>
      </c>
      <c r="H14" s="5"/>
      <c r="I14" s="4">
        <f>ROUND((E14-G14),5)</f>
        <v>0</v>
      </c>
      <c r="J14" s="5"/>
      <c r="K14" s="6">
        <f>ROUND(IF(G14=0, IF(E14=0, 0, 1), E14/G14),5)</f>
        <v>0</v>
      </c>
    </row>
    <row r="15" spans="1:11" x14ac:dyDescent="0.25">
      <c r="A15" s="1"/>
      <c r="B15" s="1"/>
      <c r="C15" s="1"/>
      <c r="D15" s="1" t="s">
        <v>16</v>
      </c>
      <c r="E15" s="4">
        <v>1836.77</v>
      </c>
      <c r="F15" s="5"/>
      <c r="G15" s="4">
        <v>1836.77</v>
      </c>
      <c r="H15" s="5"/>
      <c r="I15" s="4">
        <f>ROUND((E15-G15),5)</f>
        <v>0</v>
      </c>
      <c r="J15" s="5"/>
      <c r="K15" s="6">
        <f>ROUND(IF(G15=0, IF(E15=0, 0, 1), E15/G15),5)</f>
        <v>1</v>
      </c>
    </row>
    <row r="16" spans="1:11" x14ac:dyDescent="0.25">
      <c r="A16" s="1"/>
      <c r="B16" s="1"/>
      <c r="C16" s="1"/>
      <c r="D16" s="1" t="s">
        <v>17</v>
      </c>
      <c r="E16" s="4">
        <v>9012.5</v>
      </c>
      <c r="F16" s="5"/>
      <c r="G16" s="4">
        <v>9012.5</v>
      </c>
      <c r="H16" s="5"/>
      <c r="I16" s="4">
        <f>ROUND((E16-G16),5)</f>
        <v>0</v>
      </c>
      <c r="J16" s="5"/>
      <c r="K16" s="6">
        <f>ROUND(IF(G16=0, IF(E16=0, 0, 1), E16/G16),5)</f>
        <v>1</v>
      </c>
    </row>
    <row r="17" spans="1:11" x14ac:dyDescent="0.25">
      <c r="A17" s="1"/>
      <c r="B17" s="1"/>
      <c r="C17" s="1"/>
      <c r="D17" s="1" t="s">
        <v>18</v>
      </c>
      <c r="E17" s="4">
        <v>34.299999999999997</v>
      </c>
      <c r="F17" s="5"/>
      <c r="G17" s="4">
        <v>34.299999999999997</v>
      </c>
      <c r="H17" s="5"/>
      <c r="I17" s="4">
        <f>ROUND((E17-G17),5)</f>
        <v>0</v>
      </c>
      <c r="J17" s="5"/>
      <c r="K17" s="6">
        <f>ROUND(IF(G17=0, IF(E17=0, 0, 1), E17/G17),5)</f>
        <v>1</v>
      </c>
    </row>
    <row r="18" spans="1:11" x14ac:dyDescent="0.25">
      <c r="A18" s="1"/>
      <c r="B18" s="1"/>
      <c r="C18" s="1"/>
      <c r="D18" s="1" t="s">
        <v>19</v>
      </c>
      <c r="E18" s="4">
        <v>57.75</v>
      </c>
      <c r="F18" s="5"/>
      <c r="G18" s="4">
        <v>57.75</v>
      </c>
      <c r="H18" s="5"/>
      <c r="I18" s="4">
        <f>ROUND((E18-G18),5)</f>
        <v>0</v>
      </c>
      <c r="J18" s="5"/>
      <c r="K18" s="6">
        <f>ROUND(IF(G18=0, IF(E18=0, 0, 1), E18/G18),5)</f>
        <v>1</v>
      </c>
    </row>
    <row r="19" spans="1:11" x14ac:dyDescent="0.25">
      <c r="A19" s="1"/>
      <c r="B19" s="1"/>
      <c r="C19" s="1"/>
      <c r="D19" s="1" t="s">
        <v>20</v>
      </c>
      <c r="E19" s="4">
        <v>0</v>
      </c>
      <c r="F19" s="5"/>
      <c r="G19" s="4">
        <v>0</v>
      </c>
      <c r="H19" s="5"/>
      <c r="I19" s="4">
        <f>ROUND((E19-G19),5)</f>
        <v>0</v>
      </c>
      <c r="J19" s="5"/>
      <c r="K19" s="6">
        <f>ROUND(IF(G19=0, IF(E19=0, 0, 1), E19/G19),5)</f>
        <v>0</v>
      </c>
    </row>
    <row r="20" spans="1:11" x14ac:dyDescent="0.25">
      <c r="A20" s="1"/>
      <c r="B20" s="1"/>
      <c r="C20" s="1"/>
      <c r="D20" s="1" t="s">
        <v>21</v>
      </c>
      <c r="E20" s="4">
        <v>0</v>
      </c>
      <c r="F20" s="5"/>
      <c r="G20" s="4">
        <v>0</v>
      </c>
      <c r="H20" s="5"/>
      <c r="I20" s="4">
        <f>ROUND((E20-G20),5)</f>
        <v>0</v>
      </c>
      <c r="J20" s="5"/>
      <c r="K20" s="6">
        <f>ROUND(IF(G20=0, IF(E20=0, 0, 1), E20/G20),5)</f>
        <v>0</v>
      </c>
    </row>
    <row r="21" spans="1:11" ht="15.75" thickBot="1" x14ac:dyDescent="0.3">
      <c r="A21" s="1"/>
      <c r="B21" s="1"/>
      <c r="C21" s="1"/>
      <c r="D21" s="1" t="s">
        <v>22</v>
      </c>
      <c r="E21" s="7">
        <v>0</v>
      </c>
      <c r="F21" s="5"/>
      <c r="G21" s="7">
        <v>0</v>
      </c>
      <c r="H21" s="5"/>
      <c r="I21" s="7">
        <f>ROUND((E21-G21),5)</f>
        <v>0</v>
      </c>
      <c r="J21" s="5"/>
      <c r="K21" s="8">
        <f>ROUND(IF(G21=0, IF(E21=0, 0, 1), E21/G21),5)</f>
        <v>0</v>
      </c>
    </row>
    <row r="22" spans="1:11" x14ac:dyDescent="0.25">
      <c r="A22" s="1"/>
      <c r="B22" s="1"/>
      <c r="C22" s="1" t="s">
        <v>23</v>
      </c>
      <c r="D22" s="1"/>
      <c r="E22" s="4">
        <f>ROUND(SUM(E9:E21),5)</f>
        <v>19289.5</v>
      </c>
      <c r="F22" s="5"/>
      <c r="G22" s="4">
        <f>ROUND(SUM(G9:G21),5)</f>
        <v>11900.52</v>
      </c>
      <c r="H22" s="5"/>
      <c r="I22" s="4">
        <f>ROUND((E22-G22),5)</f>
        <v>7388.98</v>
      </c>
      <c r="J22" s="5"/>
      <c r="K22" s="6">
        <f>ROUND(IF(G22=0, IF(E22=0, 0, 1), E22/G22),5)</f>
        <v>1.6209</v>
      </c>
    </row>
    <row r="23" spans="1:11" x14ac:dyDescent="0.25">
      <c r="A23" s="1"/>
      <c r="B23" s="1"/>
      <c r="C23" s="1" t="s">
        <v>24</v>
      </c>
      <c r="D23" s="1"/>
      <c r="E23" s="4"/>
      <c r="F23" s="5"/>
      <c r="G23" s="4"/>
      <c r="H23" s="5"/>
      <c r="I23" s="4"/>
      <c r="J23" s="5"/>
      <c r="K23" s="6"/>
    </row>
    <row r="24" spans="1:11" x14ac:dyDescent="0.25">
      <c r="A24" s="1"/>
      <c r="B24" s="1"/>
      <c r="C24" s="1"/>
      <c r="D24" s="1" t="s">
        <v>25</v>
      </c>
      <c r="E24" s="4">
        <v>0</v>
      </c>
      <c r="F24" s="5"/>
      <c r="G24" s="4">
        <v>0</v>
      </c>
      <c r="H24" s="5"/>
      <c r="I24" s="4">
        <f>ROUND((E24-G24),5)</f>
        <v>0</v>
      </c>
      <c r="J24" s="5"/>
      <c r="K24" s="6">
        <f>ROUND(IF(G24=0, IF(E24=0, 0, 1), E24/G24),5)</f>
        <v>0</v>
      </c>
    </row>
    <row r="25" spans="1:11" x14ac:dyDescent="0.25">
      <c r="A25" s="1"/>
      <c r="B25" s="1"/>
      <c r="C25" s="1"/>
      <c r="D25" s="1" t="s">
        <v>26</v>
      </c>
      <c r="E25" s="4">
        <v>0</v>
      </c>
      <c r="F25" s="5"/>
      <c r="G25" s="4">
        <v>0</v>
      </c>
      <c r="H25" s="5"/>
      <c r="I25" s="4">
        <f>ROUND((E25-G25),5)</f>
        <v>0</v>
      </c>
      <c r="J25" s="5"/>
      <c r="K25" s="6">
        <f>ROUND(IF(G25=0, IF(E25=0, 0, 1), E25/G25),5)</f>
        <v>0</v>
      </c>
    </row>
    <row r="26" spans="1:11" x14ac:dyDescent="0.25">
      <c r="A26" s="1"/>
      <c r="B26" s="1"/>
      <c r="C26" s="1"/>
      <c r="D26" s="1" t="s">
        <v>27</v>
      </c>
      <c r="E26" s="4">
        <v>0</v>
      </c>
      <c r="F26" s="5"/>
      <c r="G26" s="4">
        <v>0</v>
      </c>
      <c r="H26" s="5"/>
      <c r="I26" s="4">
        <f>ROUND((E26-G26),5)</f>
        <v>0</v>
      </c>
      <c r="J26" s="5"/>
      <c r="K26" s="6">
        <f>ROUND(IF(G26=0, IF(E26=0, 0, 1), E26/G26),5)</f>
        <v>0</v>
      </c>
    </row>
    <row r="27" spans="1:11" x14ac:dyDescent="0.25">
      <c r="A27" s="1"/>
      <c r="B27" s="1"/>
      <c r="C27" s="1"/>
      <c r="D27" s="1" t="s">
        <v>28</v>
      </c>
      <c r="E27" s="4">
        <v>0</v>
      </c>
      <c r="F27" s="5"/>
      <c r="G27" s="4">
        <v>0</v>
      </c>
      <c r="H27" s="5"/>
      <c r="I27" s="4">
        <f>ROUND((E27-G27),5)</f>
        <v>0</v>
      </c>
      <c r="J27" s="5"/>
      <c r="K27" s="6">
        <f>ROUND(IF(G27=0, IF(E27=0, 0, 1), E27/G27),5)</f>
        <v>0</v>
      </c>
    </row>
    <row r="28" spans="1:11" ht="15.75" thickBot="1" x14ac:dyDescent="0.3">
      <c r="A28" s="1"/>
      <c r="B28" s="1"/>
      <c r="C28" s="1"/>
      <c r="D28" s="1" t="s">
        <v>29</v>
      </c>
      <c r="E28" s="7">
        <v>1410</v>
      </c>
      <c r="F28" s="5"/>
      <c r="G28" s="7">
        <v>1410</v>
      </c>
      <c r="H28" s="5"/>
      <c r="I28" s="7">
        <f>ROUND((E28-G28),5)</f>
        <v>0</v>
      </c>
      <c r="J28" s="5"/>
      <c r="K28" s="8">
        <f>ROUND(IF(G28=0, IF(E28=0, 0, 1), E28/G28),5)</f>
        <v>1</v>
      </c>
    </row>
    <row r="29" spans="1:11" x14ac:dyDescent="0.25">
      <c r="A29" s="1"/>
      <c r="B29" s="1"/>
      <c r="C29" s="1" t="s">
        <v>30</v>
      </c>
      <c r="D29" s="1"/>
      <c r="E29" s="4">
        <f>ROUND(SUM(E23:E28),5)</f>
        <v>1410</v>
      </c>
      <c r="F29" s="5"/>
      <c r="G29" s="4">
        <f>ROUND(SUM(G23:G28),5)</f>
        <v>1410</v>
      </c>
      <c r="H29" s="5"/>
      <c r="I29" s="4">
        <f>ROUND((E29-G29),5)</f>
        <v>0</v>
      </c>
      <c r="J29" s="5"/>
      <c r="K29" s="6">
        <f>ROUND(IF(G29=0, IF(E29=0, 0, 1), E29/G29),5)</f>
        <v>1</v>
      </c>
    </row>
    <row r="30" spans="1:11" x14ac:dyDescent="0.25">
      <c r="A30" s="1"/>
      <c r="B30" s="1"/>
      <c r="C30" s="1" t="s">
        <v>31</v>
      </c>
      <c r="D30" s="1"/>
      <c r="E30" s="4">
        <v>0</v>
      </c>
      <c r="F30" s="5"/>
      <c r="G30" s="4">
        <v>0</v>
      </c>
      <c r="H30" s="5"/>
      <c r="I30" s="4">
        <f>ROUND((E30-G30),5)</f>
        <v>0</v>
      </c>
      <c r="J30" s="5"/>
      <c r="K30" s="6">
        <f>ROUND(IF(G30=0, IF(E30=0, 0, 1), E30/G30),5)</f>
        <v>0</v>
      </c>
    </row>
    <row r="31" spans="1:11" x14ac:dyDescent="0.25">
      <c r="A31" s="1"/>
      <c r="B31" s="1"/>
      <c r="C31" s="1" t="s">
        <v>32</v>
      </c>
      <c r="D31" s="1"/>
      <c r="E31" s="4"/>
      <c r="F31" s="5"/>
      <c r="G31" s="4"/>
      <c r="H31" s="5"/>
      <c r="I31" s="4"/>
      <c r="J31" s="5"/>
      <c r="K31" s="6"/>
    </row>
    <row r="32" spans="1:11" x14ac:dyDescent="0.25">
      <c r="A32" s="1"/>
      <c r="B32" s="1"/>
      <c r="C32" s="1"/>
      <c r="D32" s="1" t="s">
        <v>33</v>
      </c>
      <c r="E32" s="4">
        <v>0</v>
      </c>
      <c r="F32" s="5"/>
      <c r="G32" s="4">
        <v>0</v>
      </c>
      <c r="H32" s="5"/>
      <c r="I32" s="4">
        <f>ROUND((E32-G32),5)</f>
        <v>0</v>
      </c>
      <c r="J32" s="5"/>
      <c r="K32" s="6">
        <f>ROUND(IF(G32=0, IF(E32=0, 0, 1), E32/G32),5)</f>
        <v>0</v>
      </c>
    </row>
    <row r="33" spans="1:11" x14ac:dyDescent="0.25">
      <c r="A33" s="1"/>
      <c r="B33" s="1"/>
      <c r="C33" s="1"/>
      <c r="D33" s="1" t="s">
        <v>34</v>
      </c>
      <c r="E33" s="4">
        <v>0</v>
      </c>
      <c r="F33" s="5"/>
      <c r="G33" s="4">
        <v>0</v>
      </c>
      <c r="H33" s="5"/>
      <c r="I33" s="4">
        <f>ROUND((E33-G33),5)</f>
        <v>0</v>
      </c>
      <c r="J33" s="5"/>
      <c r="K33" s="6">
        <f>ROUND(IF(G33=0, IF(E33=0, 0, 1), E33/G33),5)</f>
        <v>0</v>
      </c>
    </row>
    <row r="34" spans="1:11" ht="15.75" thickBot="1" x14ac:dyDescent="0.3">
      <c r="A34" s="1"/>
      <c r="B34" s="1"/>
      <c r="C34" s="1"/>
      <c r="D34" s="1" t="s">
        <v>35</v>
      </c>
      <c r="E34" s="7">
        <v>0</v>
      </c>
      <c r="F34" s="5"/>
      <c r="G34" s="7">
        <v>0</v>
      </c>
      <c r="H34" s="5"/>
      <c r="I34" s="7">
        <f>ROUND((E34-G34),5)</f>
        <v>0</v>
      </c>
      <c r="J34" s="5"/>
      <c r="K34" s="8">
        <f>ROUND(IF(G34=0, IF(E34=0, 0, 1), E34/G34),5)</f>
        <v>0</v>
      </c>
    </row>
    <row r="35" spans="1:11" x14ac:dyDescent="0.25">
      <c r="A35" s="1"/>
      <c r="B35" s="1"/>
      <c r="C35" s="1" t="s">
        <v>36</v>
      </c>
      <c r="D35" s="1"/>
      <c r="E35" s="4">
        <f>ROUND(SUM(E31:E34),5)</f>
        <v>0</v>
      </c>
      <c r="F35" s="5"/>
      <c r="G35" s="4">
        <f>ROUND(SUM(G31:G34),5)</f>
        <v>0</v>
      </c>
      <c r="H35" s="5"/>
      <c r="I35" s="4">
        <f>ROUND((E35-G35),5)</f>
        <v>0</v>
      </c>
      <c r="J35" s="5"/>
      <c r="K35" s="6">
        <f>ROUND(IF(G35=0, IF(E35=0, 0, 1), E35/G35),5)</f>
        <v>0</v>
      </c>
    </row>
    <row r="36" spans="1:11" x14ac:dyDescent="0.25">
      <c r="A36" s="1"/>
      <c r="B36" s="1"/>
      <c r="C36" s="1" t="s">
        <v>37</v>
      </c>
      <c r="D36" s="1"/>
      <c r="E36" s="4"/>
      <c r="F36" s="5"/>
      <c r="G36" s="4"/>
      <c r="H36" s="5"/>
      <c r="I36" s="4"/>
      <c r="J36" s="5"/>
      <c r="K36" s="6"/>
    </row>
    <row r="37" spans="1:11" x14ac:dyDescent="0.25">
      <c r="A37" s="1"/>
      <c r="B37" s="1"/>
      <c r="C37" s="1"/>
      <c r="D37" s="1" t="s">
        <v>38</v>
      </c>
      <c r="E37" s="4">
        <v>0</v>
      </c>
      <c r="F37" s="5"/>
      <c r="G37" s="4">
        <v>0</v>
      </c>
      <c r="H37" s="5"/>
      <c r="I37" s="4">
        <f>ROUND((E37-G37),5)</f>
        <v>0</v>
      </c>
      <c r="J37" s="5"/>
      <c r="K37" s="6">
        <f>ROUND(IF(G37=0, IF(E37=0, 0, 1), E37/G37),5)</f>
        <v>0</v>
      </c>
    </row>
    <row r="38" spans="1:11" x14ac:dyDescent="0.25">
      <c r="A38" s="1"/>
      <c r="B38" s="1"/>
      <c r="C38" s="1"/>
      <c r="D38" s="1" t="s">
        <v>39</v>
      </c>
      <c r="E38" s="4">
        <v>0</v>
      </c>
      <c r="F38" s="5"/>
      <c r="G38" s="4">
        <v>0</v>
      </c>
      <c r="H38" s="5"/>
      <c r="I38" s="4">
        <f>ROUND((E38-G38),5)</f>
        <v>0</v>
      </c>
      <c r="J38" s="5"/>
      <c r="K38" s="6">
        <f>ROUND(IF(G38=0, IF(E38=0, 0, 1), E38/G38),5)</f>
        <v>0</v>
      </c>
    </row>
    <row r="39" spans="1:11" x14ac:dyDescent="0.25">
      <c r="A39" s="1"/>
      <c r="B39" s="1"/>
      <c r="C39" s="1"/>
      <c r="D39" s="1" t="s">
        <v>40</v>
      </c>
      <c r="E39" s="4">
        <v>0</v>
      </c>
      <c r="F39" s="5"/>
      <c r="G39" s="4">
        <v>0</v>
      </c>
      <c r="H39" s="5"/>
      <c r="I39" s="4">
        <f>ROUND((E39-G39),5)</f>
        <v>0</v>
      </c>
      <c r="J39" s="5"/>
      <c r="K39" s="6">
        <f>ROUND(IF(G39=0, IF(E39=0, 0, 1), E39/G39),5)</f>
        <v>0</v>
      </c>
    </row>
    <row r="40" spans="1:11" x14ac:dyDescent="0.25">
      <c r="A40" s="1"/>
      <c r="B40" s="1"/>
      <c r="C40" s="1"/>
      <c r="D40" s="1" t="s">
        <v>41</v>
      </c>
      <c r="E40" s="4">
        <v>0</v>
      </c>
      <c r="F40" s="5"/>
      <c r="G40" s="4">
        <v>0</v>
      </c>
      <c r="H40" s="5"/>
      <c r="I40" s="4">
        <f>ROUND((E40-G40),5)</f>
        <v>0</v>
      </c>
      <c r="J40" s="5"/>
      <c r="K40" s="6">
        <f>ROUND(IF(G40=0, IF(E40=0, 0, 1), E40/G40),5)</f>
        <v>0</v>
      </c>
    </row>
    <row r="41" spans="1:11" x14ac:dyDescent="0.25">
      <c r="A41" s="1"/>
      <c r="B41" s="1"/>
      <c r="C41" s="1"/>
      <c r="D41" s="1" t="s">
        <v>42</v>
      </c>
      <c r="E41" s="4">
        <v>0</v>
      </c>
      <c r="F41" s="5"/>
      <c r="G41" s="4">
        <v>0</v>
      </c>
      <c r="H41" s="5"/>
      <c r="I41" s="4">
        <f>ROUND((E41-G41),5)</f>
        <v>0</v>
      </c>
      <c r="J41" s="5"/>
      <c r="K41" s="6">
        <f>ROUND(IF(G41=0, IF(E41=0, 0, 1), E41/G41),5)</f>
        <v>0</v>
      </c>
    </row>
    <row r="42" spans="1:11" x14ac:dyDescent="0.25">
      <c r="A42" s="1"/>
      <c r="B42" s="1"/>
      <c r="C42" s="1"/>
      <c r="D42" s="1" t="s">
        <v>43</v>
      </c>
      <c r="E42" s="4">
        <v>0</v>
      </c>
      <c r="F42" s="5"/>
      <c r="G42" s="4">
        <v>0</v>
      </c>
      <c r="H42" s="5"/>
      <c r="I42" s="4">
        <f>ROUND((E42-G42),5)</f>
        <v>0</v>
      </c>
      <c r="J42" s="5"/>
      <c r="K42" s="6">
        <f>ROUND(IF(G42=0, IF(E42=0, 0, 1), E42/G42),5)</f>
        <v>0</v>
      </c>
    </row>
    <row r="43" spans="1:11" ht="15.75" thickBot="1" x14ac:dyDescent="0.3">
      <c r="A43" s="1"/>
      <c r="B43" s="1"/>
      <c r="C43" s="1"/>
      <c r="D43" s="1" t="s">
        <v>44</v>
      </c>
      <c r="E43" s="7">
        <v>0</v>
      </c>
      <c r="F43" s="5"/>
      <c r="G43" s="7">
        <v>0</v>
      </c>
      <c r="H43" s="5"/>
      <c r="I43" s="7">
        <f>ROUND((E43-G43),5)</f>
        <v>0</v>
      </c>
      <c r="J43" s="5"/>
      <c r="K43" s="8">
        <f>ROUND(IF(G43=0, IF(E43=0, 0, 1), E43/G43),5)</f>
        <v>0</v>
      </c>
    </row>
    <row r="44" spans="1:11" x14ac:dyDescent="0.25">
      <c r="A44" s="1"/>
      <c r="B44" s="1"/>
      <c r="C44" s="1" t="s">
        <v>45</v>
      </c>
      <c r="D44" s="1"/>
      <c r="E44" s="4">
        <f>ROUND(SUM(E36:E43),5)</f>
        <v>0</v>
      </c>
      <c r="F44" s="5"/>
      <c r="G44" s="4">
        <f>ROUND(SUM(G36:G43),5)</f>
        <v>0</v>
      </c>
      <c r="H44" s="5"/>
      <c r="I44" s="4">
        <f>ROUND((E44-G44),5)</f>
        <v>0</v>
      </c>
      <c r="J44" s="5"/>
      <c r="K44" s="6">
        <f>ROUND(IF(G44=0, IF(E44=0, 0, 1), E44/G44),5)</f>
        <v>0</v>
      </c>
    </row>
    <row r="45" spans="1:11" x14ac:dyDescent="0.25">
      <c r="A45" s="1"/>
      <c r="B45" s="1"/>
      <c r="C45" s="1" t="s">
        <v>46</v>
      </c>
      <c r="D45" s="1"/>
      <c r="E45" s="4"/>
      <c r="F45" s="5"/>
      <c r="G45" s="4"/>
      <c r="H45" s="5"/>
      <c r="I45" s="4"/>
      <c r="J45" s="5"/>
      <c r="K45" s="6"/>
    </row>
    <row r="46" spans="1:11" x14ac:dyDescent="0.25">
      <c r="A46" s="1"/>
      <c r="B46" s="1"/>
      <c r="C46" s="1"/>
      <c r="D46" s="1" t="s">
        <v>47</v>
      </c>
      <c r="E46" s="4">
        <v>0</v>
      </c>
      <c r="F46" s="5"/>
      <c r="G46" s="4">
        <v>0</v>
      </c>
      <c r="H46" s="5"/>
      <c r="I46" s="4">
        <f>ROUND((E46-G46),5)</f>
        <v>0</v>
      </c>
      <c r="J46" s="5"/>
      <c r="K46" s="6">
        <f>ROUND(IF(G46=0, IF(E46=0, 0, 1), E46/G46),5)</f>
        <v>0</v>
      </c>
    </row>
    <row r="47" spans="1:11" ht="15.75" thickBot="1" x14ac:dyDescent="0.3">
      <c r="A47" s="1"/>
      <c r="B47" s="1"/>
      <c r="C47" s="1"/>
      <c r="D47" s="1" t="s">
        <v>48</v>
      </c>
      <c r="E47" s="9">
        <v>0</v>
      </c>
      <c r="F47" s="5"/>
      <c r="G47" s="9">
        <v>0</v>
      </c>
      <c r="H47" s="5"/>
      <c r="I47" s="9">
        <f>ROUND((E47-G47),5)</f>
        <v>0</v>
      </c>
      <c r="J47" s="5"/>
      <c r="K47" s="10">
        <f>ROUND(IF(G47=0, IF(E47=0, 0, 1), E47/G47),5)</f>
        <v>0</v>
      </c>
    </row>
    <row r="48" spans="1:11" ht="15.75" thickBot="1" x14ac:dyDescent="0.3">
      <c r="A48" s="1"/>
      <c r="B48" s="1"/>
      <c r="C48" s="1" t="s">
        <v>49</v>
      </c>
      <c r="D48" s="1"/>
      <c r="E48" s="11">
        <f>ROUND(SUM(E45:E47),5)</f>
        <v>0</v>
      </c>
      <c r="F48" s="5"/>
      <c r="G48" s="11">
        <f>ROUND(SUM(G45:G47),5)</f>
        <v>0</v>
      </c>
      <c r="H48" s="5"/>
      <c r="I48" s="11">
        <f>ROUND((E48-G48),5)</f>
        <v>0</v>
      </c>
      <c r="J48" s="5"/>
      <c r="K48" s="12">
        <f>ROUND(IF(G48=0, IF(E48=0, 0, 1), E48/G48),5)</f>
        <v>0</v>
      </c>
    </row>
    <row r="49" spans="1:11" ht="15.75" thickBot="1" x14ac:dyDescent="0.3">
      <c r="A49" s="1"/>
      <c r="B49" s="1" t="s">
        <v>50</v>
      </c>
      <c r="C49" s="1"/>
      <c r="D49" s="1"/>
      <c r="E49" s="11">
        <f>ROUND(E8+E22+SUM(E29:E30)+E35+E44+E48,5)</f>
        <v>20699.5</v>
      </c>
      <c r="F49" s="5"/>
      <c r="G49" s="11">
        <f>ROUND(G8+G22+SUM(G29:G30)+G35+G44+G48,5)</f>
        <v>13310.52</v>
      </c>
      <c r="H49" s="5"/>
      <c r="I49" s="11">
        <f>ROUND((E49-G49),5)</f>
        <v>7388.98</v>
      </c>
      <c r="J49" s="5"/>
      <c r="K49" s="12">
        <f>ROUND(IF(G49=0, IF(E49=0, 0, 1), E49/G49),5)</f>
        <v>1.5551200000000001</v>
      </c>
    </row>
    <row r="50" spans="1:11" s="15" customFormat="1" ht="12" thickBot="1" x14ac:dyDescent="0.25">
      <c r="A50" s="1" t="s">
        <v>51</v>
      </c>
      <c r="B50" s="1"/>
      <c r="C50" s="1"/>
      <c r="D50" s="1"/>
      <c r="E50" s="13">
        <f>ROUND(E7-E49,5)</f>
        <v>9592.36</v>
      </c>
      <c r="F50" s="1"/>
      <c r="G50" s="13">
        <f>ROUND(G7-G49,5)</f>
        <v>9750.98</v>
      </c>
      <c r="H50" s="1"/>
      <c r="I50" s="13">
        <f>ROUND((E50-G50),5)</f>
        <v>-158.62</v>
      </c>
      <c r="J50" s="1"/>
      <c r="K50" s="14">
        <f>ROUND(IF(G50=0, IF(E50=0, 0, 1), E50/G50),5)</f>
        <v>0.98372999999999999</v>
      </c>
    </row>
    <row r="51" spans="1:11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6:33 PM
&amp;"Arial,Bold"&amp;8 06/11/21
&amp;"Arial,Bold"&amp;8 Accrual Basis&amp;C&amp;"Arial,Bold"&amp;12 Gold Mountain CSD - Fire Fund
&amp;"Arial,Bold"&amp;14 Profit &amp;&amp; Loss Budget vs. Actual
&amp;"Arial,Bold"&amp;10 May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2021-06-12T01:33:55Z</dcterms:created>
  <dcterms:modified xsi:type="dcterms:W3CDTF">2021-06-12T01:34:26Z</dcterms:modified>
</cp:coreProperties>
</file>