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SD Documents\Agenda &amp; Minutes\2021\November 15th, 2021\"/>
    </mc:Choice>
  </mc:AlternateContent>
  <xr:revisionPtr revIDLastSave="0" documentId="8_{5DA75000-235A-4E19-B5FE-324057F28D6E}" xr6:coauthVersionLast="47" xr6:coauthVersionMax="47" xr10:uidLastSave="{00000000-0000-0000-0000-000000000000}"/>
  <bookViews>
    <workbookView xWindow="-24300" yWindow="1470" windowWidth="21600" windowHeight="11385" xr2:uid="{0ED6C65B-BDC9-4A34-9625-2FEBC525CE29}"/>
  </bookViews>
  <sheets>
    <sheet name="Sheet1" sheetId="1" r:id="rId1"/>
  </sheets>
  <definedNames>
    <definedName name="_xlnm.Print_Titles" localSheetId="0">Sheet1!$A:$I,Sheet1!$1:$2</definedName>
    <definedName name="QB_COLUMN_59200" localSheetId="0" hidden="1">Sheet1!$J$2</definedName>
    <definedName name="QB_COLUMN_63620" localSheetId="0" hidden="1">Sheet1!$L$2</definedName>
    <definedName name="QB_COLUMN_76210" localSheetId="0" hidden="1">Sheet1!$K$2</definedName>
    <definedName name="QB_DATA_0" localSheetId="0" hidden="1">Sheet1!$7:$7,Sheet1!$8:$8,Sheet1!$9:$9,Sheet1!$10:$10,Sheet1!$12:$12,Sheet1!$13:$13,Sheet1!$14:$14,Sheet1!$15:$15,Sheet1!$16:$16,Sheet1!$17:$17,Sheet1!$18:$18,Sheet1!$19:$19,Sheet1!$20:$20,Sheet1!$22:$22,Sheet1!$23:$23,Sheet1!$30:$30</definedName>
    <definedName name="QB_DATA_1" localSheetId="0" hidden="1">Sheet1!$31:$31,Sheet1!$32:$32,Sheet1!$33:$33,Sheet1!$34:$34,Sheet1!$35:$35,Sheet1!$36:$36,Sheet1!$37:$37,Sheet1!$38:$38,Sheet1!$39:$39,Sheet1!$40:$40,Sheet1!$41:$41,Sheet1!$42:$42,Sheet1!$43:$43,Sheet1!$45:$45,Sheet1!$46:$46,Sheet1!$47:$47</definedName>
    <definedName name="QB_DATA_2" localSheetId="0" hidden="1">Sheet1!$48:$48,Sheet1!$49:$49,Sheet1!$50:$50,Sheet1!$51:$51,Sheet1!$54:$54,Sheet1!$55:$55,Sheet1!$58:$58,Sheet1!$59:$59,Sheet1!$60:$60,Sheet1!$62:$62,Sheet1!$63:$63,Sheet1!$64:$64,Sheet1!$66:$66,Sheet1!$67:$67,Sheet1!$68:$68,Sheet1!$69:$69</definedName>
    <definedName name="QB_DATA_3" localSheetId="0" hidden="1">Sheet1!$70:$70,Sheet1!$71:$71,Sheet1!$72:$72,Sheet1!$73:$73,Sheet1!$74:$74,Sheet1!$76:$76,Sheet1!$77:$77,Sheet1!$78:$78,Sheet1!$79:$79,Sheet1!$80:$80,Sheet1!$82:$82,Sheet1!$83:$83,Sheet1!$84:$84,Sheet1!$86:$86,Sheet1!$90:$90,Sheet1!$91:$91</definedName>
    <definedName name="QB_DATA_4" localSheetId="0" hidden="1">Sheet1!$92:$92,Sheet1!$93:$93,Sheet1!$96:$96,Sheet1!$97:$97,Sheet1!$98:$98,Sheet1!$99:$99,Sheet1!$100:$100,Sheet1!$101:$101,Sheet1!$105:$105,Sheet1!$106:$106,Sheet1!$107:$107,Sheet1!$108:$108,Sheet1!$109:$109,Sheet1!$110:$110,Sheet1!$111:$111,Sheet1!$114:$114</definedName>
    <definedName name="QB_DATA_5" localSheetId="0" hidden="1">Sheet1!$115:$115,Sheet1!$116:$116,Sheet1!$117:$117,Sheet1!$118:$118,Sheet1!$122:$122,Sheet1!$123:$123,Sheet1!$124:$124,Sheet1!$125:$125,Sheet1!$126:$126,Sheet1!$127:$127,Sheet1!$129:$129,Sheet1!$132:$132,Sheet1!#REF!,Sheet1!#REF!,Sheet1!#REF!,Sheet1!#REF!</definedName>
    <definedName name="QB_DATA_6" localSheetId="0" hidden="1">Sheet1!#REF!,Sheet1!$133:$133,Sheet1!$134:$134,Sheet1!$135:$135,Sheet1!$136:$136,Sheet1!$137:$137,Sheet1!$140:$140,Sheet1!$141:$141,Sheet1!$142:$142,Sheet1!$143:$143,Sheet1!$144:$144,Sheet1!$145:$145,Sheet1!$148:$148,Sheet1!$149:$149,Sheet1!$150:$150,Sheet1!$151:$151</definedName>
    <definedName name="QB_DATA_7" localSheetId="0" hidden="1">Sheet1!$152:$152,Sheet1!$153:$153,Sheet1!$156:$156,Sheet1!$157:$157,Sheet1!$164:$164,Sheet1!$165:$165,Sheet1!$170:$170</definedName>
    <definedName name="QB_FORMULA_0" localSheetId="0" hidden="1">Sheet1!$L$7,Sheet1!$L$8,Sheet1!$L$9,Sheet1!$L$10,Sheet1!$J$11,Sheet1!$K$11,Sheet1!$L$11,Sheet1!$L$12,Sheet1!$L$13,Sheet1!$L$14,Sheet1!$L$15,Sheet1!$L$16,Sheet1!$L$17,Sheet1!$L$18,Sheet1!$L$19,Sheet1!$L$20</definedName>
    <definedName name="QB_FORMULA_1" localSheetId="0" hidden="1">Sheet1!$J$21,Sheet1!$K$21,Sheet1!$L$21,Sheet1!$L$22,Sheet1!$L$23,Sheet1!$J$24,Sheet1!$K$24,Sheet1!$L$24,Sheet1!$J$25,Sheet1!$K$25,Sheet1!$L$25,Sheet1!$L$30,Sheet1!$L$31,Sheet1!$L$32,Sheet1!$L$33,Sheet1!$L$34</definedName>
    <definedName name="QB_FORMULA_10" localSheetId="0" hidden="1">Sheet1!#REF!,Sheet1!#REF!,Sheet1!#REF!,Sheet1!#REF!,Sheet1!#REF!,Sheet1!#REF!,Sheet1!#REF!,Sheet1!#REF!,Sheet1!#REF!,Sheet1!#REF!,Sheet1!#REF!,Sheet1!#REF!,Sheet1!#REF!,Sheet1!#REF!,Sheet1!#REF!,Sheet1!#REF!</definedName>
    <definedName name="QB_FORMULA_11" localSheetId="0" hidden="1">Sheet1!#REF!,Sheet1!#REF!,Sheet1!#REF!,Sheet1!#REF!,Sheet1!#REF!,Sheet1!#REF!,Sheet1!$J$131,Sheet1!$K$131,Sheet1!$L$131,Sheet1!$J$132,Sheet1!$K$132,Sheet1!$L$132,Sheet1!#REF!,Sheet1!#REF!,Sheet1!#REF!,Sheet1!#REF!</definedName>
    <definedName name="QB_FORMULA_12" localSheetId="0" hidden="1">Sheet1!#REF!,Sheet1!#REF!,Sheet1!#REF!,Sheet1!#REF!,Sheet1!#REF!,Sheet1!#REF!,Sheet1!#REF!,Sheet1!#REF!,Sheet1!#REF!,Sheet1!#REF!,Sheet1!#REF!,Sheet1!#REF!,Sheet1!#REF!,Sheet1!#REF!,Sheet1!$J$133,Sheet1!$K$133</definedName>
    <definedName name="QB_FORMULA_13" localSheetId="0" hidden="1">Sheet1!$L$133</definedName>
    <definedName name="QB_FORMULA_2" localSheetId="0" hidden="1">Sheet1!$L$35,Sheet1!$L$36,Sheet1!$L$37,Sheet1!$L$38,Sheet1!$L$39,Sheet1!$L$40,Sheet1!$L$41,Sheet1!$L$42,Sheet1!$L$43,Sheet1!$J$44,Sheet1!$K$44,Sheet1!$L$44,Sheet1!$L$45,Sheet1!$L$46,Sheet1!$L$47,Sheet1!$L$48</definedName>
    <definedName name="QB_FORMULA_3" localSheetId="0" hidden="1">Sheet1!$L$49,Sheet1!$L$50,Sheet1!$L$51,Sheet1!$J$52,Sheet1!$K$52,Sheet1!$L$52,Sheet1!$L$54,Sheet1!$L$55,Sheet1!$J$56,Sheet1!$K$56,Sheet1!$L$56,Sheet1!$L$58,Sheet1!$L$59,Sheet1!$L$60,Sheet1!$L$62,Sheet1!$L$63</definedName>
    <definedName name="QB_FORMULA_4" localSheetId="0" hidden="1">Sheet1!$L$64,Sheet1!$J$65,Sheet1!$K$65,Sheet1!$L$65,Sheet1!$L$66,Sheet1!$L$67,Sheet1!$L$68,Sheet1!$L$69,Sheet1!$L$70,Sheet1!$L$71,Sheet1!$L$72,Sheet1!$L$73,Sheet1!$L$74,Sheet1!$L$76,Sheet1!$L$77,Sheet1!$L$78</definedName>
    <definedName name="QB_FORMULA_5" localSheetId="0" hidden="1">Sheet1!$L$79,Sheet1!$L$80,Sheet1!$J$81,Sheet1!$K$81,Sheet1!$L$81,Sheet1!$L$82,Sheet1!$L$83,Sheet1!$L$84,Sheet1!$J$85,Sheet1!$K$85,Sheet1!$L$85,Sheet1!$L$86,Sheet1!$L$90,Sheet1!$L$91,Sheet1!$L$92,Sheet1!$L$93</definedName>
    <definedName name="QB_FORMULA_6" localSheetId="0" hidden="1">Sheet1!$J$94,Sheet1!$K$94,Sheet1!$L$94,Sheet1!$L$96,Sheet1!$L$97,Sheet1!$L$98,Sheet1!$L$99,Sheet1!$L$100,Sheet1!$L$101,Sheet1!$J$102,Sheet1!$K$102,Sheet1!$L$102,Sheet1!$J$103,Sheet1!$K$103,Sheet1!$L$103,Sheet1!$L$105</definedName>
    <definedName name="QB_FORMULA_7" localSheetId="0" hidden="1">Sheet1!$L$106,Sheet1!$L$107,Sheet1!$L$108,Sheet1!$L$109,Sheet1!$L$110,Sheet1!$L$111,Sheet1!$J$112,Sheet1!$K$112,Sheet1!$L$112,Sheet1!$L$114,Sheet1!$L$115,Sheet1!$L$116,Sheet1!$L$117,Sheet1!$L$118,Sheet1!$J$119,Sheet1!$K$119</definedName>
    <definedName name="QB_FORMULA_8" localSheetId="0" hidden="1">Sheet1!$L$119,Sheet1!$J$120,Sheet1!$K$120,Sheet1!$L$120,Sheet1!$L$122,Sheet1!$L$123,Sheet1!$L$124,Sheet1!$L$125,Sheet1!$L$126,Sheet1!$L$127,Sheet1!$J$128,Sheet1!$K$128,Sheet1!$L$128,Sheet1!$L$129,Sheet1!$J$130,Sheet1!$K$130</definedName>
    <definedName name="QB_FORMULA_9" localSheetId="0" hidden="1">Sheet1!$L$130,Sheet1!#REF!,Sheet1!#REF!,Sheet1!#REF!,Sheet1!#REF!,Sheet1!#REF!,Sheet1!#REF!,Sheet1!#REF!,Sheet1!#REF!,Sheet1!#REF!,Sheet1!#REF!,Sheet1!#REF!,Sheet1!#REF!,Sheet1!#REF!,Sheet1!#REF!,Sheet1!#REF!</definedName>
    <definedName name="QB_ROW_10060" localSheetId="0" hidden="1">Sheet1!$G$75</definedName>
    <definedName name="QB_ROW_10360" localSheetId="0" hidden="1">Sheet1!$G$81</definedName>
    <definedName name="QB_ROW_11060" localSheetId="0" hidden="1">Sheet1!$G$29</definedName>
    <definedName name="QB_ROW_11360" localSheetId="0" hidden="1">Sheet1!$G$44</definedName>
    <definedName name="QB_ROW_122270" localSheetId="0" hidden="1">Sheet1!$H$106</definedName>
    <definedName name="QB_ROW_12270" localSheetId="0" hidden="1">Sheet1!$H$77</definedName>
    <definedName name="QB_ROW_123270" localSheetId="0" hidden="1">Sheet1!$H$107</definedName>
    <definedName name="QB_ROW_124270" localSheetId="0" hidden="1">Sheet1!$H$109</definedName>
    <definedName name="QB_ROW_125050" localSheetId="0" hidden="1">Sheet1!$F$87</definedName>
    <definedName name="QB_ROW_125350" localSheetId="0" hidden="1">Sheet1!$F$120</definedName>
    <definedName name="QB_ROW_127070" localSheetId="0" hidden="1">Sheet1!$H$89</definedName>
    <definedName name="QB_ROW_127370" localSheetId="0" hidden="1">Sheet1!$H$94</definedName>
    <definedName name="QB_ROW_128070" localSheetId="0" hidden="1">Sheet1!$H$95</definedName>
    <definedName name="QB_ROW_128370" localSheetId="0" hidden="1">Sheet1!$H$102</definedName>
    <definedName name="QB_ROW_129280" localSheetId="0" hidden="1">Sheet1!$I$97</definedName>
    <definedName name="QB_ROW_130060" localSheetId="0" hidden="1">Sheet1!$G$113</definedName>
    <definedName name="QB_ROW_130360" localSheetId="0" hidden="1">Sheet1!$G$119</definedName>
    <definedName name="QB_ROW_131280" localSheetId="0" hidden="1">Sheet1!$I$90</definedName>
    <definedName name="QB_ROW_132280" localSheetId="0" hidden="1">Sheet1!$I$91</definedName>
    <definedName name="QB_ROW_13260" localSheetId="0" hidden="1">Sheet1!$G$70</definedName>
    <definedName name="QB_ROW_133280" localSheetId="0" hidden="1">Sheet1!$I$92</definedName>
    <definedName name="QB_ROW_134280" localSheetId="0" hidden="1">Sheet1!$I$93</definedName>
    <definedName name="QB_ROW_135280" localSheetId="0" hidden="1">Sheet1!$I$96</definedName>
    <definedName name="QB_ROW_136280" localSheetId="0" hidden="1">Sheet1!$I$98</definedName>
    <definedName name="QB_ROW_137280" localSheetId="0" hidden="1">Sheet1!$I$101</definedName>
    <definedName name="QB_ROW_138270" localSheetId="0" hidden="1">Sheet1!$H$108</definedName>
    <definedName name="QB_ROW_139270" localSheetId="0" hidden="1">Sheet1!$H$110</definedName>
    <definedName name="QB_ROW_14260" localSheetId="0" hidden="1">Sheet1!$G$67</definedName>
    <definedName name="QB_ROW_150050" localSheetId="0" hidden="1">Sheet1!$F$53</definedName>
    <definedName name="QB_ROW_150350" localSheetId="0" hidden="1">Sheet1!$F$56</definedName>
    <definedName name="QB_ROW_151260" localSheetId="0" hidden="1">Sheet1!$G$54</definedName>
    <definedName name="QB_ROW_152260" localSheetId="0" hidden="1">Sheet1!$G$55</definedName>
    <definedName name="QB_ROW_15270" localSheetId="0" hidden="1">Sheet1!$H$78</definedName>
    <definedName name="QB_ROW_16270" localSheetId="0" hidden="1">Sheet1!$H$115</definedName>
    <definedName name="QB_ROW_164270" localSheetId="0" hidden="1">Sheet1!$H$39</definedName>
    <definedName name="QB_ROW_165280" localSheetId="0" hidden="1">Sheet1!$I$100</definedName>
    <definedName name="QB_ROW_166250" localSheetId="0" hidden="1">Sheet1!$F$14</definedName>
    <definedName name="QB_ROW_170250" localSheetId="0" hidden="1">Sheet1!$F$15</definedName>
    <definedName name="QB_ROW_17260" localSheetId="0" hidden="1">Sheet1!$G$60</definedName>
    <definedName name="QB_ROW_173240" localSheetId="0" hidden="1">Sheet1!#REF!</definedName>
    <definedName name="QB_ROW_180260" localSheetId="0" hidden="1">Sheet1!$G$51</definedName>
    <definedName name="QB_ROW_18060" localSheetId="0" hidden="1">Sheet1!$G$88</definedName>
    <definedName name="QB_ROW_181260" localSheetId="0" hidden="1">Sheet1!$G$58</definedName>
    <definedName name="QB_ROW_182260" localSheetId="0" hidden="1">Sheet1!$G$59</definedName>
    <definedName name="QB_ROW_18301" localSheetId="0" hidden="1">Sheet1!$A$133</definedName>
    <definedName name="QB_ROW_183270" localSheetId="0" hidden="1">Sheet1!$H$79</definedName>
    <definedName name="QB_ROW_18360" localSheetId="0" hidden="1">Sheet1!$G$103</definedName>
    <definedName name="QB_ROW_184260" localSheetId="0" hidden="1">Sheet1!$G$82</definedName>
    <definedName name="QB_ROW_186250" localSheetId="0" hidden="1">Sheet1!#REF!</definedName>
    <definedName name="QB_ROW_189260" localSheetId="0" hidden="1">Sheet1!$G$72</definedName>
    <definedName name="QB_ROW_19011" localSheetId="0" hidden="1">Sheet1!$B$3</definedName>
    <definedName name="QB_ROW_192260" localSheetId="0" hidden="1">Sheet1!$G$7</definedName>
    <definedName name="QB_ROW_19260" localSheetId="0" hidden="1">Sheet1!$G$74</definedName>
    <definedName name="QB_ROW_19311" localSheetId="0" hidden="1">Sheet1!$B$132</definedName>
    <definedName name="QB_ROW_197350" localSheetId="0" hidden="1">Sheet1!$F$86</definedName>
    <definedName name="QB_ROW_198270" localSheetId="0" hidden="1">Sheet1!$H$41</definedName>
    <definedName name="QB_ROW_200250" localSheetId="0" hidden="1">Sheet1!$F$16</definedName>
    <definedName name="QB_ROW_20031" localSheetId="0" hidden="1">Sheet1!$D$4</definedName>
    <definedName name="QB_ROW_202250" localSheetId="0" hidden="1">Sheet1!$F$17</definedName>
    <definedName name="QB_ROW_20260" localSheetId="0" hidden="1">Sheet1!$G$71</definedName>
    <definedName name="QB_ROW_20331" localSheetId="0" hidden="1">Sheet1!$D$24</definedName>
    <definedName name="QB_ROW_209250" localSheetId="0" hidden="1">Sheet1!#REF!</definedName>
    <definedName name="QB_ROW_210250" localSheetId="0" hidden="1">Sheet1!#REF!</definedName>
    <definedName name="QB_ROW_21031" localSheetId="0" hidden="1">Sheet1!$D$26</definedName>
    <definedName name="QB_ROW_213250" localSheetId="0" hidden="1">Sheet1!#REF!</definedName>
    <definedName name="QB_ROW_21331" localSheetId="0" hidden="1">Sheet1!$D$131</definedName>
    <definedName name="QB_ROW_216270" localSheetId="0" hidden="1">Sheet1!$H$42</definedName>
    <definedName name="QB_ROW_217270" localSheetId="0" hidden="1">Sheet1!$H$80</definedName>
    <definedName name="QB_ROW_218270" localSheetId="0" hidden="1">Sheet1!$H$111</definedName>
    <definedName name="QB_ROW_22011" localSheetId="0" hidden="1">Sheet1!#REF!</definedName>
    <definedName name="QB_ROW_220260" localSheetId="0" hidden="1">Sheet1!$G$127</definedName>
    <definedName name="QB_ROW_221250" localSheetId="0" hidden="1">Sheet1!#REF!</definedName>
    <definedName name="QB_ROW_222250" localSheetId="0" hidden="1">Sheet1!#REF!</definedName>
    <definedName name="QB_ROW_22311" localSheetId="0" hidden="1">Sheet1!#REF!</definedName>
    <definedName name="QB_ROW_2260" localSheetId="0" hidden="1">Sheet1!$G$45</definedName>
    <definedName name="QB_ROW_226250" localSheetId="0" hidden="1">Sheet1!#REF!</definedName>
    <definedName name="QB_ROW_23021" localSheetId="0" hidden="1">Sheet1!#REF!</definedName>
    <definedName name="QB_ROW_23060" localSheetId="0" hidden="1">Sheet1!$G$61</definedName>
    <definedName name="QB_ROW_23321" localSheetId="0" hidden="1">Sheet1!#REF!</definedName>
    <definedName name="QB_ROW_23360" localSheetId="0" hidden="1">Sheet1!$G$65</definedName>
    <definedName name="QB_ROW_238270" localSheetId="0" hidden="1">Sheet1!$H$40</definedName>
    <definedName name="QB_ROW_239260" localSheetId="0" hidden="1">Sheet1!$G$123</definedName>
    <definedName name="QB_ROW_24021" localSheetId="0" hidden="1">Sheet1!#REF!</definedName>
    <definedName name="QB_ROW_240260" localSheetId="0" hidden="1">Sheet1!$G$124</definedName>
    <definedName name="QB_ROW_24260" localSheetId="0" hidden="1">Sheet1!$G$73</definedName>
    <definedName name="QB_ROW_24321" localSheetId="0" hidden="1">Sheet1!#REF!</definedName>
    <definedName name="QB_ROW_245260" localSheetId="0" hidden="1">Sheet1!$G$83</definedName>
    <definedName name="QB_ROW_247270" localSheetId="0" hidden="1">Sheet1!$H$43</definedName>
    <definedName name="QB_ROW_249260" localSheetId="0" hidden="1">Sheet1!$G$9</definedName>
    <definedName name="QB_ROW_260270" localSheetId="0" hidden="1">Sheet1!$H$64</definedName>
    <definedName name="QB_ROW_26270" localSheetId="0" hidden="1">Sheet1!$H$116</definedName>
    <definedName name="QB_ROW_266270" localSheetId="0" hidden="1">Sheet1!$H$35</definedName>
    <definedName name="QB_ROW_267270" localSheetId="0" hidden="1">Sheet1!$H$36</definedName>
    <definedName name="QB_ROW_268260" localSheetId="0" hidden="1">Sheet1!$G$49</definedName>
    <definedName name="QB_ROW_270270" localSheetId="0" hidden="1">Sheet1!$H$62</definedName>
    <definedName name="QB_ROW_276250" localSheetId="0" hidden="1">Sheet1!$F$12</definedName>
    <definedName name="QB_ROW_277250" localSheetId="0" hidden="1">Sheet1!#REF!</definedName>
    <definedName name="QB_ROW_278250" localSheetId="0" hidden="1">Sheet1!#REF!</definedName>
    <definedName name="QB_ROW_279270" localSheetId="0" hidden="1">Sheet1!$H$63</definedName>
    <definedName name="QB_ROW_282260" localSheetId="0" hidden="1">Sheet1!$G$10</definedName>
    <definedName name="QB_ROW_28270" localSheetId="0" hidden="1">Sheet1!$H$114</definedName>
    <definedName name="QB_ROW_287250" localSheetId="0" hidden="1">Sheet1!$F$18</definedName>
    <definedName name="QB_ROW_288270" localSheetId="0" hidden="1">Sheet1!$H$31</definedName>
    <definedName name="QB_ROW_289270" localSheetId="0" hidden="1">Sheet1!$H$32</definedName>
    <definedName name="QB_ROW_290250" localSheetId="0" hidden="1">Sheet1!#REF!</definedName>
    <definedName name="QB_ROW_295040" localSheetId="0" hidden="1">Sheet1!#REF!</definedName>
    <definedName name="QB_ROW_295340" localSheetId="0" hidden="1">Sheet1!#REF!</definedName>
    <definedName name="QB_ROW_296040" localSheetId="0" hidden="1">Sheet1!#REF!</definedName>
    <definedName name="QB_ROW_296340" localSheetId="0" hidden="1">Sheet1!#REF!</definedName>
    <definedName name="QB_ROW_297250" localSheetId="0" hidden="1">Sheet1!#REF!</definedName>
    <definedName name="QB_ROW_298250" localSheetId="0" hidden="1">Sheet1!#REF!</definedName>
    <definedName name="QB_ROW_299250" localSheetId="0" hidden="1">Sheet1!#REF!</definedName>
    <definedName name="QB_ROW_300250" localSheetId="0" hidden="1">Sheet1!#REF!</definedName>
    <definedName name="QB_ROW_301250" localSheetId="0" hidden="1">Sheet1!#REF!</definedName>
    <definedName name="QB_ROW_302250" localSheetId="0" hidden="1">Sheet1!#REF!</definedName>
    <definedName name="QB_ROW_30270" localSheetId="0" hidden="1">Sheet1!$H$117</definedName>
    <definedName name="QB_ROW_305040" localSheetId="0" hidden="1">Sheet1!#REF!</definedName>
    <definedName name="QB_ROW_305340" localSheetId="0" hidden="1">Sheet1!#REF!</definedName>
    <definedName name="QB_ROW_306250" localSheetId="0" hidden="1">Sheet1!#REF!</definedName>
    <definedName name="QB_ROW_307250" localSheetId="0" hidden="1">Sheet1!#REF!</definedName>
    <definedName name="QB_ROW_309270" localSheetId="0" hidden="1">Sheet1!$H$105</definedName>
    <definedName name="QB_ROW_310250" localSheetId="0" hidden="1">Sheet1!#REF!</definedName>
    <definedName name="QB_ROW_311260" localSheetId="0" hidden="1">Sheet1!$G$50</definedName>
    <definedName name="QB_ROW_31270" localSheetId="0" hidden="1">Sheet1!$H$118</definedName>
    <definedName name="QB_ROW_313260" localSheetId="0" hidden="1">Sheet1!$G$84</definedName>
    <definedName name="QB_ROW_314250" localSheetId="0" hidden="1">Sheet1!#REF!</definedName>
    <definedName name="QB_ROW_315250" localSheetId="0" hidden="1">Sheet1!#REF!</definedName>
    <definedName name="QB_ROW_318250" localSheetId="0" hidden="1">Sheet1!#REF!</definedName>
    <definedName name="QB_ROW_32060" localSheetId="0" hidden="1">Sheet1!$G$104</definedName>
    <definedName name="QB_ROW_32360" localSheetId="0" hidden="1">Sheet1!$G$112</definedName>
    <definedName name="QB_ROW_325250" localSheetId="0" hidden="1">Sheet1!$F$19</definedName>
    <definedName name="QB_ROW_326270" localSheetId="0" hidden="1">Sheet1!$H$33</definedName>
    <definedName name="QB_ROW_327250" localSheetId="0" hidden="1">Sheet1!#REF!</definedName>
    <definedName name="QB_ROW_328250" localSheetId="0" hidden="1">Sheet1!#REF!</definedName>
    <definedName name="QB_ROW_329250" localSheetId="0" hidden="1">Sheet1!#REF!</definedName>
    <definedName name="QB_ROW_33260" localSheetId="0" hidden="1">Sheet1!$G$47</definedName>
    <definedName name="QB_ROW_34240" localSheetId="0" hidden="1">Sheet1!$E$22</definedName>
    <definedName name="QB_ROW_345250" localSheetId="0" hidden="1">Sheet1!$F$20</definedName>
    <definedName name="QB_ROW_349250" localSheetId="0" hidden="1">Sheet1!$F$13</definedName>
    <definedName name="QB_ROW_350260" localSheetId="0" hidden="1">Sheet1!$G$48</definedName>
    <definedName name="QB_ROW_35260" localSheetId="0" hidden="1">Sheet1!$G$8</definedName>
    <definedName name="QB_ROW_37050" localSheetId="0" hidden="1">Sheet1!$F$6</definedName>
    <definedName name="QB_ROW_37350" localSheetId="0" hidden="1">Sheet1!$F$11</definedName>
    <definedName name="QB_ROW_38240" localSheetId="0" hidden="1">Sheet1!$E$23</definedName>
    <definedName name="QB_ROW_56050" localSheetId="0" hidden="1">Sheet1!$F$28</definedName>
    <definedName name="QB_ROW_56350" localSheetId="0" hidden="1">Sheet1!$F$52</definedName>
    <definedName name="QB_ROW_57050" localSheetId="0" hidden="1">Sheet1!$F$57</definedName>
    <definedName name="QB_ROW_57350" localSheetId="0" hidden="1">Sheet1!$F$85</definedName>
    <definedName name="QB_ROW_58040" localSheetId="0" hidden="1">Sheet1!$E$27</definedName>
    <definedName name="QB_ROW_58340" localSheetId="0" hidden="1">Sheet1!$E$130</definedName>
    <definedName name="QB_ROW_59040" localSheetId="0" hidden="1">Sheet1!#REF!</definedName>
    <definedName name="QB_ROW_59340" localSheetId="0" hidden="1">Sheet1!#REF!</definedName>
    <definedName name="QB_ROW_60030" localSheetId="0" hidden="1">Sheet1!#REF!</definedName>
    <definedName name="QB_ROW_60330" localSheetId="0" hidden="1">Sheet1!#REF!</definedName>
    <definedName name="QB_ROW_62270" localSheetId="0" hidden="1">Sheet1!$H$30</definedName>
    <definedName name="QB_ROW_63270" localSheetId="0" hidden="1">Sheet1!$H$38</definedName>
    <definedName name="QB_ROW_64270" localSheetId="0" hidden="1">Sheet1!$H$34</definedName>
    <definedName name="QB_ROW_65270" localSheetId="0" hidden="1">Sheet1!$H$37</definedName>
    <definedName name="QB_ROW_68040" localSheetId="0" hidden="1">Sheet1!$E$5</definedName>
    <definedName name="QB_ROW_68340" localSheetId="0" hidden="1">Sheet1!$E$21</definedName>
    <definedName name="QB_ROW_69260" localSheetId="0" hidden="1">Sheet1!$G$69</definedName>
    <definedName name="QB_ROW_70260" localSheetId="0" hidden="1">Sheet1!$G$68</definedName>
    <definedName name="QB_ROW_71050" localSheetId="0" hidden="1">Sheet1!$F$121</definedName>
    <definedName name="QB_ROW_71350" localSheetId="0" hidden="1">Sheet1!$F$128</definedName>
    <definedName name="QB_ROW_72260" localSheetId="0" hidden="1">Sheet1!$G$122</definedName>
    <definedName name="QB_ROW_7260" localSheetId="0" hidden="1">Sheet1!$G$66</definedName>
    <definedName name="QB_ROW_73260" localSheetId="0" hidden="1">Sheet1!$G$125</definedName>
    <definedName name="QB_ROW_74260" localSheetId="0" hidden="1">Sheet1!$G$126</definedName>
    <definedName name="QB_ROW_81240" localSheetId="0" hidden="1">Sheet1!#REF!</definedName>
    <definedName name="QB_ROW_82340" localSheetId="0" hidden="1">Sheet1!#REF!</definedName>
    <definedName name="QB_ROW_8270" localSheetId="0" hidden="1">Sheet1!$H$76</definedName>
    <definedName name="QB_ROW_85030" localSheetId="0" hidden="1">Sheet1!#REF!</definedName>
    <definedName name="QB_ROW_85330" localSheetId="0" hidden="1">Sheet1!#REF!</definedName>
    <definedName name="QB_ROW_86321" localSheetId="0" hidden="1">Sheet1!$C$25</definedName>
    <definedName name="QB_ROW_90280" localSheetId="0" hidden="1">Sheet1!$I$99</definedName>
    <definedName name="QB_ROW_9360" localSheetId="0" hidden="1">Sheet1!$G$46</definedName>
    <definedName name="QB_ROW_95250" localSheetId="0" hidden="1">Sheet1!$F$129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20211031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8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TRUE</definedName>
    <definedName name="QBREPORTCOMPARECOL_BUDGET" localSheetId="0">TRUE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11</definedName>
    <definedName name="QBREPORTSUBCOLAXIS" localSheetId="0">24</definedName>
    <definedName name="QBREPORTTYPE" localSheetId="0">288</definedName>
    <definedName name="QBROWHEADERS" localSheetId="0">9</definedName>
    <definedName name="QBSTARTDATE" localSheetId="0">20210901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33" i="1" l="1"/>
  <c r="K133" i="1"/>
  <c r="J133" i="1"/>
  <c r="L129" i="1"/>
  <c r="K128" i="1"/>
  <c r="J128" i="1"/>
  <c r="L128" i="1" s="1"/>
  <c r="L127" i="1"/>
  <c r="L126" i="1"/>
  <c r="L125" i="1"/>
  <c r="L124" i="1"/>
  <c r="L123" i="1"/>
  <c r="L122" i="1"/>
  <c r="K119" i="1"/>
  <c r="J119" i="1"/>
  <c r="L118" i="1"/>
  <c r="L117" i="1"/>
  <c r="L116" i="1"/>
  <c r="L115" i="1"/>
  <c r="L114" i="1"/>
  <c r="K112" i="1"/>
  <c r="J112" i="1"/>
  <c r="L111" i="1"/>
  <c r="L110" i="1"/>
  <c r="L109" i="1"/>
  <c r="L108" i="1"/>
  <c r="L107" i="1"/>
  <c r="L106" i="1"/>
  <c r="L105" i="1"/>
  <c r="K102" i="1"/>
  <c r="J102" i="1"/>
  <c r="L101" i="1"/>
  <c r="L100" i="1"/>
  <c r="L99" i="1"/>
  <c r="L98" i="1"/>
  <c r="L97" i="1"/>
  <c r="L96" i="1"/>
  <c r="K94" i="1"/>
  <c r="J94" i="1"/>
  <c r="L94" i="1" s="1"/>
  <c r="L93" i="1"/>
  <c r="L92" i="1"/>
  <c r="L91" i="1"/>
  <c r="L90" i="1"/>
  <c r="L86" i="1"/>
  <c r="J85" i="1"/>
  <c r="L84" i="1"/>
  <c r="L83" i="1"/>
  <c r="L82" i="1"/>
  <c r="K81" i="1"/>
  <c r="J81" i="1"/>
  <c r="L80" i="1"/>
  <c r="L79" i="1"/>
  <c r="L78" i="1"/>
  <c r="L77" i="1"/>
  <c r="L76" i="1"/>
  <c r="L74" i="1"/>
  <c r="L73" i="1"/>
  <c r="L72" i="1"/>
  <c r="L71" i="1"/>
  <c r="L70" i="1"/>
  <c r="L69" i="1"/>
  <c r="L68" i="1"/>
  <c r="L67" i="1"/>
  <c r="L66" i="1"/>
  <c r="K65" i="1"/>
  <c r="J65" i="1"/>
  <c r="L64" i="1"/>
  <c r="L63" i="1"/>
  <c r="L62" i="1"/>
  <c r="L60" i="1"/>
  <c r="L59" i="1"/>
  <c r="L58" i="1"/>
  <c r="K56" i="1"/>
  <c r="J56" i="1"/>
  <c r="L55" i="1"/>
  <c r="L54" i="1"/>
  <c r="L51" i="1"/>
  <c r="L50" i="1"/>
  <c r="L49" i="1"/>
  <c r="L48" i="1"/>
  <c r="L47" i="1"/>
  <c r="L46" i="1"/>
  <c r="L45" i="1"/>
  <c r="K44" i="1"/>
  <c r="K52" i="1" s="1"/>
  <c r="J44" i="1"/>
  <c r="J52" i="1" s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3" i="1"/>
  <c r="L22" i="1"/>
  <c r="L20" i="1"/>
  <c r="L19" i="1"/>
  <c r="L18" i="1"/>
  <c r="L17" i="1"/>
  <c r="L16" i="1"/>
  <c r="L15" i="1"/>
  <c r="L14" i="1"/>
  <c r="L13" i="1"/>
  <c r="L12" i="1"/>
  <c r="K11" i="1"/>
  <c r="K21" i="1" s="1"/>
  <c r="K24" i="1" s="1"/>
  <c r="K25" i="1" s="1"/>
  <c r="J11" i="1"/>
  <c r="L10" i="1"/>
  <c r="L9" i="1"/>
  <c r="L8" i="1"/>
  <c r="L7" i="1"/>
  <c r="L119" i="1" l="1"/>
  <c r="L65" i="1"/>
  <c r="L56" i="1"/>
  <c r="L81" i="1"/>
  <c r="K103" i="1"/>
  <c r="K120" i="1" s="1"/>
  <c r="K85" i="1"/>
  <c r="L85" i="1" s="1"/>
  <c r="L11" i="1"/>
  <c r="L112" i="1"/>
  <c r="L102" i="1"/>
  <c r="L52" i="1"/>
  <c r="J21" i="1"/>
  <c r="J103" i="1"/>
  <c r="L44" i="1"/>
  <c r="K130" i="1" l="1"/>
  <c r="J24" i="1"/>
  <c r="L21" i="1"/>
  <c r="J120" i="1"/>
  <c r="L103" i="1"/>
  <c r="K131" i="1" l="1"/>
  <c r="K132" i="1" s="1"/>
  <c r="L24" i="1"/>
  <c r="J25" i="1"/>
  <c r="L120" i="1"/>
  <c r="J130" i="1"/>
  <c r="J131" i="1" s="1"/>
  <c r="L130" i="1" l="1"/>
  <c r="L131" i="1"/>
  <c r="L25" i="1"/>
  <c r="J132" i="1" l="1"/>
  <c r="L132" i="1" l="1"/>
</calcChain>
</file>

<file path=xl/sharedStrings.xml><?xml version="1.0" encoding="utf-8"?>
<sst xmlns="http://schemas.openxmlformats.org/spreadsheetml/2006/main" count="134" uniqueCount="134">
  <si>
    <t>Sep - Oct 21</t>
  </si>
  <si>
    <t>Budget</t>
  </si>
  <si>
    <t>$ Over Budget</t>
  </si>
  <si>
    <t>Ordinary Income/Expense</t>
  </si>
  <si>
    <t>Income</t>
  </si>
  <si>
    <t>6200 · INCOME</t>
  </si>
  <si>
    <t>6201 · Water &amp; Sewer Service Fees</t>
  </si>
  <si>
    <t>6201-1 · Water &amp; Sewer - Connected</t>
  </si>
  <si>
    <t>6201-2 · Water &amp; Sewer - Standby</t>
  </si>
  <si>
    <t>6201-3 · W&amp;S- Commercial-Connected</t>
  </si>
  <si>
    <t>6201-4 · W&amp;S- Commerical Standby</t>
  </si>
  <si>
    <t>Total 6201 · Water &amp; Sewer Service Fees</t>
  </si>
  <si>
    <t>6202 · Interest &amp; Late Charges</t>
  </si>
  <si>
    <t>6203-1 · Fire Labor - Reimbursement</t>
  </si>
  <si>
    <t>6203 · ADMIN FEE - FIRE</t>
  </si>
  <si>
    <t>6204 · Interest Charges</t>
  </si>
  <si>
    <t>6205 · Late Charges</t>
  </si>
  <si>
    <t>6206 · Miscellaneous Charges</t>
  </si>
  <si>
    <t>6207 · Interest Income - Investments</t>
  </si>
  <si>
    <t>6209 · Fidelity Investments - Income</t>
  </si>
  <si>
    <t>6303 · Grant Funding - Generators</t>
  </si>
  <si>
    <t>Total 6200 · INCOME</t>
  </si>
  <si>
    <t>6301 · Interest - Operating</t>
  </si>
  <si>
    <t>6302 · Miscellaneous Income</t>
  </si>
  <si>
    <t>Total Income</t>
  </si>
  <si>
    <t>Gross Profit</t>
  </si>
  <si>
    <t>Expense</t>
  </si>
  <si>
    <t>7200 · Operating Expenses</t>
  </si>
  <si>
    <t>7000 · PERSONNEL</t>
  </si>
  <si>
    <t>7001 · Salaries</t>
  </si>
  <si>
    <t>7001-1 · General Manager</t>
  </si>
  <si>
    <t>7001-10 · Fire Manager</t>
  </si>
  <si>
    <t>7001-11 · Fire Coordinator</t>
  </si>
  <si>
    <t>7001-13 · Operator 1</t>
  </si>
  <si>
    <t>7001-2 · Administrative Manager</t>
  </si>
  <si>
    <t>7001-20 · Clerical Assistant</t>
  </si>
  <si>
    <t>7001-21 · Comptroller</t>
  </si>
  <si>
    <t>7001-3 · Maintenance Lead</t>
  </si>
  <si>
    <t>7001-4 · OPT 1 In Training.</t>
  </si>
  <si>
    <t>7001-5 · Utility Operator 2 PT</t>
  </si>
  <si>
    <t>7001-6 · Asst. General Mgr/ Lead OPT</t>
  </si>
  <si>
    <t>7001-7 · Holiday Pay</t>
  </si>
  <si>
    <t>7001-8 · Emergency Phone Coverage</t>
  </si>
  <si>
    <t>7001-90 · Laborer</t>
  </si>
  <si>
    <t>Total 7001 · Salaries</t>
  </si>
  <si>
    <t>7010 · Payroll Expenses Dir Dep Fee</t>
  </si>
  <si>
    <t>7020 · Payroll Taxes</t>
  </si>
  <si>
    <t>7021 · Workers Compensation Insur.</t>
  </si>
  <si>
    <t>7023 · Performance Incentives</t>
  </si>
  <si>
    <t>7035 · Flexible Compensation</t>
  </si>
  <si>
    <t>7036 · Employee Insurance</t>
  </si>
  <si>
    <t>7042 · TRAINING</t>
  </si>
  <si>
    <t>Total 7000 · PERSONNEL</t>
  </si>
  <si>
    <t>7015 · DEPRECIATION EXPENSE</t>
  </si>
  <si>
    <t>7015-1 · Depreciation - Water</t>
  </si>
  <si>
    <t>7015-2 · Depreciation - Sewer</t>
  </si>
  <si>
    <t>Total 7015 · DEPRECIATION EXPENSE</t>
  </si>
  <si>
    <t>7050 · SERVICES and SUPPLIES</t>
  </si>
  <si>
    <t>7045 · Water Licenses/Fees</t>
  </si>
  <si>
    <t>7046 · Sewer Licenses/Fees</t>
  </si>
  <si>
    <t>7047 · Insurance</t>
  </si>
  <si>
    <t>7048 · Rents &amp; Leases</t>
  </si>
  <si>
    <t>7048-1 · Storage Building Lease</t>
  </si>
  <si>
    <t>7048-2 · Rent  Admin.</t>
  </si>
  <si>
    <t>7048-3 · Storage Building Expenses</t>
  </si>
  <si>
    <t>Total 7048 · Rents &amp; Leases</t>
  </si>
  <si>
    <t>7049 · Utilities</t>
  </si>
  <si>
    <t>7051 · Communications</t>
  </si>
  <si>
    <t>7054 · Miscellaneous</t>
  </si>
  <si>
    <t>7055 · Elections</t>
  </si>
  <si>
    <t>7056 · Publications</t>
  </si>
  <si>
    <t>7057 · Memberships</t>
  </si>
  <si>
    <t>7058 · Bank charges</t>
  </si>
  <si>
    <t>7059 · Office Furniture &amp; Equipment</t>
  </si>
  <si>
    <t>7060 · Office Expense &amp; Supplies</t>
  </si>
  <si>
    <t>7061 · PROFESSIONAL Services</t>
  </si>
  <si>
    <t>7061-1 · Accounting</t>
  </si>
  <si>
    <t>7061-2 · Legal</t>
  </si>
  <si>
    <t>7061-3 · Audit</t>
  </si>
  <si>
    <t>7061-4 · Comptroller Consultant</t>
  </si>
  <si>
    <t>7061-5 · Professional Services - Other</t>
  </si>
  <si>
    <t>Total 7061 · PROFESSIONAL Services</t>
  </si>
  <si>
    <t>7062 · EQUIPMENT RENTAL</t>
  </si>
  <si>
    <t>7063 · HOA/CSD Fees</t>
  </si>
  <si>
    <t>7065 · Travel &amp; Accomodations</t>
  </si>
  <si>
    <t>Total 7050 · SERVICES and SUPPLIES</t>
  </si>
  <si>
    <t>7100-01 · Bad debt</t>
  </si>
  <si>
    <t>7200-1 · MAINTENANCE</t>
  </si>
  <si>
    <t>7203 · Water Maintenance</t>
  </si>
  <si>
    <t>7203-1 · WATER PRODUCTION</t>
  </si>
  <si>
    <t>72031.1 · Wells</t>
  </si>
  <si>
    <t>72031.2 · Electric</t>
  </si>
  <si>
    <t>72031.3 · Testing</t>
  </si>
  <si>
    <t>72031.4 · Other - water production</t>
  </si>
  <si>
    <t>Total 7203-1 · WATER PRODUCTION</t>
  </si>
  <si>
    <t>7203-2 · WATER DISTRIBUTION</t>
  </si>
  <si>
    <t>72032.1 · Distribution - Pipes</t>
  </si>
  <si>
    <t>72032.2 · Booster Stations</t>
  </si>
  <si>
    <t>72032.3 · Electric</t>
  </si>
  <si>
    <t>72032.4 · Meter Maintenance</t>
  </si>
  <si>
    <t>72032.5 · Storage Tanks</t>
  </si>
  <si>
    <t>72032.6 · Other - water distribution</t>
  </si>
  <si>
    <t>Total 7203-2 · WATER DISTRIBUTION</t>
  </si>
  <si>
    <t>Total 7203 · Water Maintenance</t>
  </si>
  <si>
    <t>7209 · SEWER SYSTEM</t>
  </si>
  <si>
    <t>72032.7 · Leachfield Electric</t>
  </si>
  <si>
    <t>7209-1 · Transmission</t>
  </si>
  <si>
    <t>7209-2 · Disposal/Treatment</t>
  </si>
  <si>
    <t>7209-3 · Testing - sewer</t>
  </si>
  <si>
    <t>7209-4 · Septic tank maintenance</t>
  </si>
  <si>
    <t>7209-5 · Septic Pumping</t>
  </si>
  <si>
    <t>7209-6 · Sewer System - Other</t>
  </si>
  <si>
    <t>Total 7209 · SEWER SYSTEM</t>
  </si>
  <si>
    <t>7210 · GENERAL MAINTENANCE</t>
  </si>
  <si>
    <t>7202 · Maintenance-Structure &amp; Grounds</t>
  </si>
  <si>
    <t>7210-1 · Equipment &amp; Tools</t>
  </si>
  <si>
    <t>7210-2 · Auto Fuel &amp; Maintenance</t>
  </si>
  <si>
    <t>7210-4 · Miscellaneous</t>
  </si>
  <si>
    <t>7210-5 · Maintenance Supplies</t>
  </si>
  <si>
    <t>Total 7210 · GENERAL MAINTENANCE</t>
  </si>
  <si>
    <t>Total 7200-1 · MAINTENANCE</t>
  </si>
  <si>
    <t>7300 · ENGINEERING STUDIES</t>
  </si>
  <si>
    <t>7003-1 · General Engineering</t>
  </si>
  <si>
    <t>7003-2 · Master Plan</t>
  </si>
  <si>
    <t>7003-3 · Leachfield Studies</t>
  </si>
  <si>
    <t>7003-4 · Rate Study</t>
  </si>
  <si>
    <t>7003-5 · System Mapping</t>
  </si>
  <si>
    <t>7003-7 · Groundwater Management</t>
  </si>
  <si>
    <t>Total 7300 · ENGINEERING STUDIES</t>
  </si>
  <si>
    <t>8051 · Water &amp; Sewer Oper Contingency</t>
  </si>
  <si>
    <t>Total 7200 · Operating Expenses</t>
  </si>
  <si>
    <t>Total Expense</t>
  </si>
  <si>
    <t>Net Ordinary Income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</si>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</sst>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/>
    <xf numFmtId="49" fontId="0" fillId="0" borderId="0" xfId="0" applyNumberFormat="1" applyBorder="1" applyAlignment="1">
      <alignment horizontal="centerContinuous"/>
    </xf>
    <xf numFmtId="164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 applyBorder="1"/>
    <xf numFmtId="164" fontId="2" fillId="0" borderId="3" xfId="0" applyNumberFormat="1" applyFont="1" applyBorder="1"/>
    <xf numFmtId="164" fontId="1" fillId="0" borderId="4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9DF40FF7-7D94-469F-A866-A02D265CD4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81254976-15E8-4F41-8918-A2C6E05E3F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28FDA-8CB7-4F5F-895F-0BF369837D2D}">
  <sheetPr codeName="Sheet1"/>
  <dimension ref="A1:N174"/>
  <sheetViews>
    <sheetView tabSelected="1" workbookViewId="0">
      <pane xSplit="9" ySplit="2" topLeftCell="J3" activePane="bottomRight" state="frozenSplit"/>
      <selection pane="topRight" activeCell="J1" sqref="J1"/>
      <selection pane="bottomLeft" activeCell="A3" sqref="A3"/>
      <selection pane="bottomRight" activeCell="R140" sqref="R140"/>
    </sheetView>
  </sheetViews>
  <sheetFormatPr defaultRowHeight="15" x14ac:dyDescent="0.25"/>
  <cols>
    <col min="1" max="8" width="3" style="12" customWidth="1"/>
    <col min="9" max="9" width="31.140625" style="12" customWidth="1"/>
    <col min="10" max="10" width="10.140625" style="13" bestFit="1" customWidth="1"/>
    <col min="11" max="11" width="8.7109375" style="13" bestFit="1" customWidth="1"/>
    <col min="12" max="12" width="12" style="13" bestFit="1" customWidth="1"/>
  </cols>
  <sheetData>
    <row r="1" spans="1:12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</row>
    <row r="2" spans="1:12" s="11" customFormat="1" ht="16.5" thickTop="1" thickBot="1" x14ac:dyDescent="0.3">
      <c r="A2" s="9"/>
      <c r="B2" s="9"/>
      <c r="C2" s="9"/>
      <c r="D2" s="9"/>
      <c r="E2" s="9"/>
      <c r="F2" s="9"/>
      <c r="G2" s="9"/>
      <c r="H2" s="9"/>
      <c r="I2" s="9"/>
      <c r="J2" s="10" t="s">
        <v>0</v>
      </c>
      <c r="K2" s="10" t="s">
        <v>1</v>
      </c>
      <c r="L2" s="10" t="s">
        <v>2</v>
      </c>
    </row>
    <row r="3" spans="1:12" ht="15.75" thickTop="1" x14ac:dyDescent="0.25">
      <c r="A3" s="1"/>
      <c r="B3" s="1" t="s">
        <v>3</v>
      </c>
      <c r="C3" s="1"/>
      <c r="D3" s="1"/>
      <c r="E3" s="1"/>
      <c r="F3" s="1"/>
      <c r="G3" s="1"/>
      <c r="H3" s="1"/>
      <c r="I3" s="1"/>
      <c r="J3" s="3"/>
      <c r="K3" s="3"/>
      <c r="L3" s="3"/>
    </row>
    <row r="4" spans="1:12" x14ac:dyDescent="0.25">
      <c r="A4" s="1"/>
      <c r="B4" s="1"/>
      <c r="C4" s="1"/>
      <c r="D4" s="1" t="s">
        <v>4</v>
      </c>
      <c r="E4" s="1"/>
      <c r="F4" s="1"/>
      <c r="G4" s="1"/>
      <c r="H4" s="1"/>
      <c r="I4" s="1"/>
      <c r="J4" s="3"/>
      <c r="K4" s="3"/>
      <c r="L4" s="3"/>
    </row>
    <row r="5" spans="1:12" x14ac:dyDescent="0.25">
      <c r="A5" s="1"/>
      <c r="B5" s="1"/>
      <c r="C5" s="1"/>
      <c r="D5" s="1"/>
      <c r="E5" s="1" t="s">
        <v>5</v>
      </c>
      <c r="F5" s="1"/>
      <c r="G5" s="1"/>
      <c r="H5" s="1"/>
      <c r="I5" s="1"/>
      <c r="J5" s="3"/>
      <c r="K5" s="3"/>
      <c r="L5" s="3"/>
    </row>
    <row r="6" spans="1:12" x14ac:dyDescent="0.25">
      <c r="A6" s="1"/>
      <c r="B6" s="1"/>
      <c r="C6" s="1"/>
      <c r="D6" s="1"/>
      <c r="E6" s="1"/>
      <c r="F6" s="1" t="s">
        <v>6</v>
      </c>
      <c r="G6" s="1"/>
      <c r="H6" s="1"/>
      <c r="I6" s="1"/>
      <c r="J6" s="3"/>
      <c r="K6" s="3"/>
      <c r="L6" s="3"/>
    </row>
    <row r="7" spans="1:12" x14ac:dyDescent="0.25">
      <c r="A7" s="1"/>
      <c r="B7" s="1"/>
      <c r="C7" s="1"/>
      <c r="D7" s="1"/>
      <c r="E7" s="1"/>
      <c r="F7" s="1"/>
      <c r="G7" s="1" t="s">
        <v>7</v>
      </c>
      <c r="H7" s="1"/>
      <c r="I7" s="1"/>
      <c r="J7" s="3">
        <v>35315.26</v>
      </c>
      <c r="K7" s="3">
        <v>42952</v>
      </c>
      <c r="L7" s="3">
        <f>ROUND((J7-K7),5)</f>
        <v>-7636.74</v>
      </c>
    </row>
    <row r="8" spans="1:12" x14ac:dyDescent="0.25">
      <c r="A8" s="1"/>
      <c r="B8" s="1"/>
      <c r="C8" s="1"/>
      <c r="D8" s="1"/>
      <c r="E8" s="1"/>
      <c r="F8" s="1"/>
      <c r="G8" s="1" t="s">
        <v>8</v>
      </c>
      <c r="H8" s="1"/>
      <c r="I8" s="1"/>
      <c r="J8" s="3">
        <v>46509.94</v>
      </c>
      <c r="K8" s="3">
        <v>58587</v>
      </c>
      <c r="L8" s="3">
        <f>ROUND((J8-K8),5)</f>
        <v>-12077.06</v>
      </c>
    </row>
    <row r="9" spans="1:12" x14ac:dyDescent="0.25">
      <c r="A9" s="1"/>
      <c r="B9" s="1"/>
      <c r="C9" s="1"/>
      <c r="D9" s="1"/>
      <c r="E9" s="1"/>
      <c r="F9" s="1"/>
      <c r="G9" s="1" t="s">
        <v>9</v>
      </c>
      <c r="H9" s="1"/>
      <c r="I9" s="1"/>
      <c r="J9" s="3">
        <v>12280.25</v>
      </c>
      <c r="K9" s="3">
        <v>11808.25</v>
      </c>
      <c r="L9" s="3">
        <f>ROUND((J9-K9),5)</f>
        <v>472</v>
      </c>
    </row>
    <row r="10" spans="1:12" ht="15.75" thickBot="1" x14ac:dyDescent="0.3">
      <c r="A10" s="1"/>
      <c r="B10" s="1"/>
      <c r="C10" s="1"/>
      <c r="D10" s="1"/>
      <c r="E10" s="1"/>
      <c r="F10" s="1"/>
      <c r="G10" s="1" t="s">
        <v>10</v>
      </c>
      <c r="H10" s="1"/>
      <c r="I10" s="1"/>
      <c r="J10" s="4">
        <v>354</v>
      </c>
      <c r="K10" s="4">
        <v>531</v>
      </c>
      <c r="L10" s="4">
        <f>ROUND((J10-K10),5)</f>
        <v>-177</v>
      </c>
    </row>
    <row r="11" spans="1:12" x14ac:dyDescent="0.25">
      <c r="A11" s="1"/>
      <c r="B11" s="1"/>
      <c r="C11" s="1"/>
      <c r="D11" s="1"/>
      <c r="E11" s="1"/>
      <c r="F11" s="1" t="s">
        <v>11</v>
      </c>
      <c r="G11" s="1"/>
      <c r="H11" s="1"/>
      <c r="I11" s="1"/>
      <c r="J11" s="3">
        <f>ROUND(SUM(J6:J10),5)</f>
        <v>94459.45</v>
      </c>
      <c r="K11" s="3">
        <f>ROUND(SUM(K6:K10),5)</f>
        <v>113878.25</v>
      </c>
      <c r="L11" s="3">
        <f>ROUND((J11-K11),5)</f>
        <v>-19418.8</v>
      </c>
    </row>
    <row r="12" spans="1:12" x14ac:dyDescent="0.25">
      <c r="A12" s="1"/>
      <c r="B12" s="1"/>
      <c r="C12" s="1"/>
      <c r="D12" s="1"/>
      <c r="E12" s="1"/>
      <c r="F12" s="1" t="s">
        <v>12</v>
      </c>
      <c r="G12" s="1"/>
      <c r="H12" s="1"/>
      <c r="I12" s="1"/>
      <c r="J12" s="3">
        <v>575.92999999999995</v>
      </c>
      <c r="K12" s="3">
        <v>0</v>
      </c>
      <c r="L12" s="3">
        <f>ROUND((J12-K12),5)</f>
        <v>575.92999999999995</v>
      </c>
    </row>
    <row r="13" spans="1:12" x14ac:dyDescent="0.25">
      <c r="A13" s="1"/>
      <c r="B13" s="1"/>
      <c r="C13" s="1"/>
      <c r="D13" s="1"/>
      <c r="E13" s="1"/>
      <c r="F13" s="1" t="s">
        <v>13</v>
      </c>
      <c r="G13" s="1"/>
      <c r="H13" s="1"/>
      <c r="I13" s="1"/>
      <c r="J13" s="3">
        <v>0</v>
      </c>
      <c r="K13" s="3">
        <v>0</v>
      </c>
      <c r="L13" s="3">
        <f>ROUND((J13-K13),5)</f>
        <v>0</v>
      </c>
    </row>
    <row r="14" spans="1:12" x14ac:dyDescent="0.25">
      <c r="A14" s="1"/>
      <c r="B14" s="1"/>
      <c r="C14" s="1"/>
      <c r="D14" s="1"/>
      <c r="E14" s="1"/>
      <c r="F14" s="1" t="s">
        <v>14</v>
      </c>
      <c r="G14" s="1"/>
      <c r="H14" s="1"/>
      <c r="I14" s="1"/>
      <c r="J14" s="3">
        <v>21284</v>
      </c>
      <c r="K14" s="3">
        <v>0</v>
      </c>
      <c r="L14" s="3">
        <f>ROUND((J14-K14),5)</f>
        <v>21284</v>
      </c>
    </row>
    <row r="15" spans="1:12" x14ac:dyDescent="0.25">
      <c r="A15" s="1"/>
      <c r="B15" s="1"/>
      <c r="C15" s="1"/>
      <c r="D15" s="1"/>
      <c r="E15" s="1"/>
      <c r="F15" s="1" t="s">
        <v>15</v>
      </c>
      <c r="G15" s="1"/>
      <c r="H15" s="1"/>
      <c r="I15" s="1"/>
      <c r="J15" s="3">
        <v>0</v>
      </c>
      <c r="K15" s="3">
        <v>0</v>
      </c>
      <c r="L15" s="3">
        <f>ROUND((J15-K15),5)</f>
        <v>0</v>
      </c>
    </row>
    <row r="16" spans="1:12" x14ac:dyDescent="0.25">
      <c r="A16" s="1"/>
      <c r="B16" s="1"/>
      <c r="C16" s="1"/>
      <c r="D16" s="1"/>
      <c r="E16" s="1"/>
      <c r="F16" s="1" t="s">
        <v>16</v>
      </c>
      <c r="G16" s="1"/>
      <c r="H16" s="1"/>
      <c r="I16" s="1"/>
      <c r="J16" s="3">
        <v>0</v>
      </c>
      <c r="K16" s="3">
        <v>0</v>
      </c>
      <c r="L16" s="3">
        <f>ROUND((J16-K16),5)</f>
        <v>0</v>
      </c>
    </row>
    <row r="17" spans="1:12" x14ac:dyDescent="0.25">
      <c r="A17" s="1"/>
      <c r="B17" s="1"/>
      <c r="C17" s="1"/>
      <c r="D17" s="1"/>
      <c r="E17" s="1"/>
      <c r="F17" s="1" t="s">
        <v>17</v>
      </c>
      <c r="G17" s="1"/>
      <c r="H17" s="1"/>
      <c r="I17" s="1"/>
      <c r="J17" s="3">
        <v>450</v>
      </c>
      <c r="K17" s="3">
        <v>0</v>
      </c>
      <c r="L17" s="3">
        <f>ROUND((J17-K17),5)</f>
        <v>450</v>
      </c>
    </row>
    <row r="18" spans="1:12" x14ac:dyDescent="0.25">
      <c r="A18" s="1"/>
      <c r="B18" s="1"/>
      <c r="C18" s="1"/>
      <c r="D18" s="1"/>
      <c r="E18" s="1"/>
      <c r="F18" s="1" t="s">
        <v>18</v>
      </c>
      <c r="G18" s="1"/>
      <c r="H18" s="1"/>
      <c r="I18" s="1"/>
      <c r="J18" s="3">
        <v>0</v>
      </c>
      <c r="K18" s="3">
        <v>0</v>
      </c>
      <c r="L18" s="3">
        <f>ROUND((J18-K18),5)</f>
        <v>0</v>
      </c>
    </row>
    <row r="19" spans="1:12" x14ac:dyDescent="0.25">
      <c r="A19" s="1"/>
      <c r="B19" s="1"/>
      <c r="C19" s="1"/>
      <c r="D19" s="1"/>
      <c r="E19" s="1"/>
      <c r="F19" s="1" t="s">
        <v>19</v>
      </c>
      <c r="G19" s="1"/>
      <c r="H19" s="1"/>
      <c r="I19" s="1"/>
      <c r="J19" s="3">
        <v>-112.99</v>
      </c>
      <c r="K19" s="3">
        <v>0</v>
      </c>
      <c r="L19" s="3">
        <f>ROUND((J19-K19),5)</f>
        <v>-112.99</v>
      </c>
    </row>
    <row r="20" spans="1:12" ht="15.75" thickBot="1" x14ac:dyDescent="0.3">
      <c r="A20" s="1"/>
      <c r="B20" s="1"/>
      <c r="C20" s="1"/>
      <c r="D20" s="1"/>
      <c r="E20" s="1"/>
      <c r="F20" s="1" t="s">
        <v>20</v>
      </c>
      <c r="G20" s="1"/>
      <c r="H20" s="1"/>
      <c r="I20" s="1"/>
      <c r="J20" s="4">
        <v>4194.82</v>
      </c>
      <c r="K20" s="4">
        <v>0</v>
      </c>
      <c r="L20" s="4">
        <f>ROUND((J20-K20),5)</f>
        <v>4194.82</v>
      </c>
    </row>
    <row r="21" spans="1:12" x14ac:dyDescent="0.25">
      <c r="A21" s="1"/>
      <c r="B21" s="1"/>
      <c r="C21" s="1"/>
      <c r="D21" s="1"/>
      <c r="E21" s="1" t="s">
        <v>21</v>
      </c>
      <c r="F21" s="1"/>
      <c r="G21" s="1"/>
      <c r="H21" s="1"/>
      <c r="I21" s="1"/>
      <c r="J21" s="3">
        <f>ROUND(J5+SUM(J11:J20),5)</f>
        <v>120851.21</v>
      </c>
      <c r="K21" s="3">
        <f>ROUND(K5+SUM(K11:K20),5)</f>
        <v>113878.25</v>
      </c>
      <c r="L21" s="3">
        <f>ROUND((J21-K21),5)</f>
        <v>6972.96</v>
      </c>
    </row>
    <row r="22" spans="1:12" x14ac:dyDescent="0.25">
      <c r="A22" s="1"/>
      <c r="B22" s="1"/>
      <c r="C22" s="1"/>
      <c r="D22" s="1"/>
      <c r="E22" s="1" t="s">
        <v>22</v>
      </c>
      <c r="F22" s="1"/>
      <c r="G22" s="1"/>
      <c r="H22" s="1"/>
      <c r="I22" s="1"/>
      <c r="J22" s="3">
        <v>0</v>
      </c>
      <c r="K22" s="3">
        <v>0</v>
      </c>
      <c r="L22" s="3">
        <f>ROUND((J22-K22),5)</f>
        <v>0</v>
      </c>
    </row>
    <row r="23" spans="1:12" ht="15.75" thickBot="1" x14ac:dyDescent="0.3">
      <c r="A23" s="1"/>
      <c r="B23" s="1"/>
      <c r="C23" s="1"/>
      <c r="D23" s="1"/>
      <c r="E23" s="1" t="s">
        <v>23</v>
      </c>
      <c r="F23" s="1"/>
      <c r="G23" s="1"/>
      <c r="H23" s="1"/>
      <c r="I23" s="1"/>
      <c r="J23" s="5">
        <v>0</v>
      </c>
      <c r="K23" s="5">
        <v>0</v>
      </c>
      <c r="L23" s="5">
        <f>ROUND((J23-K23),5)</f>
        <v>0</v>
      </c>
    </row>
    <row r="24" spans="1:12" ht="15.75" thickBot="1" x14ac:dyDescent="0.3">
      <c r="A24" s="1"/>
      <c r="B24" s="1"/>
      <c r="C24" s="1"/>
      <c r="D24" s="1" t="s">
        <v>24</v>
      </c>
      <c r="E24" s="1"/>
      <c r="F24" s="1"/>
      <c r="G24" s="1"/>
      <c r="H24" s="1"/>
      <c r="I24" s="1"/>
      <c r="J24" s="6">
        <f>ROUND(J4+SUM(J21:J23),5)</f>
        <v>120851.21</v>
      </c>
      <c r="K24" s="6">
        <f>ROUND(K4+SUM(K21:K23),5)</f>
        <v>113878.25</v>
      </c>
      <c r="L24" s="6">
        <f>ROUND((J24-K24),5)</f>
        <v>6972.96</v>
      </c>
    </row>
    <row r="25" spans="1:12" x14ac:dyDescent="0.25">
      <c r="A25" s="1"/>
      <c r="B25" s="1"/>
      <c r="C25" s="1" t="s">
        <v>25</v>
      </c>
      <c r="D25" s="1"/>
      <c r="E25" s="1"/>
      <c r="F25" s="1"/>
      <c r="G25" s="1"/>
      <c r="H25" s="1"/>
      <c r="I25" s="1"/>
      <c r="J25" s="3">
        <f>J24</f>
        <v>120851.21</v>
      </c>
      <c r="K25" s="3">
        <f>K24</f>
        <v>113878.25</v>
      </c>
      <c r="L25" s="3">
        <f>ROUND((J25-K25),5)</f>
        <v>6972.96</v>
      </c>
    </row>
    <row r="26" spans="1:12" x14ac:dyDescent="0.25">
      <c r="A26" s="1"/>
      <c r="B26" s="1"/>
      <c r="C26" s="1"/>
      <c r="D26" s="1" t="s">
        <v>26</v>
      </c>
      <c r="E26" s="1"/>
      <c r="F26" s="1"/>
      <c r="G26" s="1"/>
      <c r="H26" s="1"/>
      <c r="I26" s="1"/>
      <c r="J26" s="3"/>
      <c r="K26" s="3"/>
      <c r="L26" s="3"/>
    </row>
    <row r="27" spans="1:12" x14ac:dyDescent="0.25">
      <c r="A27" s="1"/>
      <c r="B27" s="1"/>
      <c r="C27" s="1"/>
      <c r="D27" s="1"/>
      <c r="E27" s="1" t="s">
        <v>27</v>
      </c>
      <c r="F27" s="1"/>
      <c r="G27" s="1"/>
      <c r="H27" s="1"/>
      <c r="I27" s="1"/>
      <c r="J27" s="3"/>
      <c r="K27" s="3"/>
      <c r="L27" s="3"/>
    </row>
    <row r="28" spans="1:12" x14ac:dyDescent="0.25">
      <c r="A28" s="1"/>
      <c r="B28" s="1"/>
      <c r="C28" s="1"/>
      <c r="D28" s="1"/>
      <c r="E28" s="1"/>
      <c r="F28" s="1" t="s">
        <v>28</v>
      </c>
      <c r="G28" s="1"/>
      <c r="H28" s="1"/>
      <c r="I28" s="1"/>
      <c r="J28" s="3"/>
      <c r="K28" s="3"/>
      <c r="L28" s="3"/>
    </row>
    <row r="29" spans="1:12" x14ac:dyDescent="0.25">
      <c r="A29" s="1"/>
      <c r="B29" s="1"/>
      <c r="C29" s="1"/>
      <c r="D29" s="1"/>
      <c r="E29" s="1"/>
      <c r="F29" s="1"/>
      <c r="G29" s="1" t="s">
        <v>29</v>
      </c>
      <c r="H29" s="1"/>
      <c r="I29" s="1"/>
      <c r="J29" s="3"/>
      <c r="K29" s="3"/>
      <c r="L29" s="3"/>
    </row>
    <row r="30" spans="1:12" x14ac:dyDescent="0.25">
      <c r="A30" s="1"/>
      <c r="B30" s="1"/>
      <c r="C30" s="1"/>
      <c r="D30" s="1"/>
      <c r="E30" s="1"/>
      <c r="F30" s="1"/>
      <c r="G30" s="1"/>
      <c r="H30" s="1" t="s">
        <v>30</v>
      </c>
      <c r="I30" s="1"/>
      <c r="J30" s="3">
        <v>3939.02</v>
      </c>
      <c r="K30" s="3">
        <v>4430</v>
      </c>
      <c r="L30" s="3">
        <f>ROUND((J30-K30),5)</f>
        <v>-490.98</v>
      </c>
    </row>
    <row r="31" spans="1:12" x14ac:dyDescent="0.25">
      <c r="A31" s="1"/>
      <c r="B31" s="1"/>
      <c r="C31" s="1"/>
      <c r="D31" s="1"/>
      <c r="E31" s="1"/>
      <c r="F31" s="1"/>
      <c r="G31" s="1"/>
      <c r="H31" s="1" t="s">
        <v>31</v>
      </c>
      <c r="I31" s="1"/>
      <c r="J31" s="3">
        <v>0</v>
      </c>
      <c r="K31" s="3">
        <v>0</v>
      </c>
      <c r="L31" s="3">
        <f>ROUND((J31-K31),5)</f>
        <v>0</v>
      </c>
    </row>
    <row r="32" spans="1:12" x14ac:dyDescent="0.25">
      <c r="A32" s="1"/>
      <c r="B32" s="1"/>
      <c r="C32" s="1"/>
      <c r="D32" s="1"/>
      <c r="E32" s="1"/>
      <c r="F32" s="1"/>
      <c r="G32" s="1"/>
      <c r="H32" s="1" t="s">
        <v>32</v>
      </c>
      <c r="I32" s="1"/>
      <c r="J32" s="3">
        <v>-1296.82</v>
      </c>
      <c r="K32" s="3">
        <v>1846</v>
      </c>
      <c r="L32" s="3">
        <f>ROUND((J32-K32),5)</f>
        <v>-3142.82</v>
      </c>
    </row>
    <row r="33" spans="1:12" x14ac:dyDescent="0.25">
      <c r="A33" s="1"/>
      <c r="B33" s="1"/>
      <c r="C33" s="1"/>
      <c r="D33" s="1"/>
      <c r="E33" s="1"/>
      <c r="F33" s="1"/>
      <c r="G33" s="1"/>
      <c r="H33" s="1" t="s">
        <v>33</v>
      </c>
      <c r="I33" s="1"/>
      <c r="J33" s="3">
        <v>4603.47</v>
      </c>
      <c r="K33" s="3">
        <v>6400</v>
      </c>
      <c r="L33" s="3">
        <f>ROUND((J33-K33),5)</f>
        <v>-1796.53</v>
      </c>
    </row>
    <row r="34" spans="1:12" x14ac:dyDescent="0.25">
      <c r="A34" s="1"/>
      <c r="B34" s="1"/>
      <c r="C34" s="1"/>
      <c r="D34" s="1"/>
      <c r="E34" s="1"/>
      <c r="F34" s="1"/>
      <c r="G34" s="1"/>
      <c r="H34" s="1" t="s">
        <v>34</v>
      </c>
      <c r="I34" s="1"/>
      <c r="J34" s="3">
        <v>8755.14</v>
      </c>
      <c r="K34" s="3">
        <v>8880</v>
      </c>
      <c r="L34" s="3">
        <f>ROUND((J34-K34),5)</f>
        <v>-124.86</v>
      </c>
    </row>
    <row r="35" spans="1:12" x14ac:dyDescent="0.25">
      <c r="A35" s="1"/>
      <c r="B35" s="1"/>
      <c r="C35" s="1"/>
      <c r="D35" s="1"/>
      <c r="E35" s="1"/>
      <c r="F35" s="1"/>
      <c r="G35" s="1"/>
      <c r="H35" s="1" t="s">
        <v>35</v>
      </c>
      <c r="I35" s="1"/>
      <c r="J35" s="3">
        <v>0</v>
      </c>
      <c r="K35" s="3">
        <v>308</v>
      </c>
      <c r="L35" s="3">
        <f>ROUND((J35-K35),5)</f>
        <v>-308</v>
      </c>
    </row>
    <row r="36" spans="1:12" x14ac:dyDescent="0.25">
      <c r="A36" s="1"/>
      <c r="B36" s="1"/>
      <c r="C36" s="1"/>
      <c r="D36" s="1"/>
      <c r="E36" s="1"/>
      <c r="F36" s="1"/>
      <c r="G36" s="1"/>
      <c r="H36" s="1" t="s">
        <v>36</v>
      </c>
      <c r="I36" s="1"/>
      <c r="J36" s="3">
        <v>0</v>
      </c>
      <c r="K36" s="3">
        <v>0</v>
      </c>
      <c r="L36" s="3">
        <f>ROUND((J36-K36),5)</f>
        <v>0</v>
      </c>
    </row>
    <row r="37" spans="1:12" x14ac:dyDescent="0.25">
      <c r="A37" s="1"/>
      <c r="B37" s="1"/>
      <c r="C37" s="1"/>
      <c r="D37" s="1"/>
      <c r="E37" s="1"/>
      <c r="F37" s="1"/>
      <c r="G37" s="1"/>
      <c r="H37" s="1" t="s">
        <v>37</v>
      </c>
      <c r="I37" s="1"/>
      <c r="J37" s="3">
        <v>0</v>
      </c>
      <c r="K37" s="3">
        <v>0</v>
      </c>
      <c r="L37" s="3">
        <f>ROUND((J37-K37),5)</f>
        <v>0</v>
      </c>
    </row>
    <row r="38" spans="1:12" x14ac:dyDescent="0.25">
      <c r="A38" s="1"/>
      <c r="B38" s="1"/>
      <c r="C38" s="1"/>
      <c r="D38" s="1"/>
      <c r="E38" s="1"/>
      <c r="F38" s="1"/>
      <c r="G38" s="1"/>
      <c r="H38" s="1" t="s">
        <v>38</v>
      </c>
      <c r="I38" s="1"/>
      <c r="J38" s="3">
        <v>4097.45</v>
      </c>
      <c r="K38" s="3">
        <v>6234</v>
      </c>
      <c r="L38" s="3">
        <f>ROUND((J38-K38),5)</f>
        <v>-2136.5500000000002</v>
      </c>
    </row>
    <row r="39" spans="1:12" x14ac:dyDescent="0.25">
      <c r="A39" s="1"/>
      <c r="B39" s="1"/>
      <c r="C39" s="1"/>
      <c r="D39" s="1"/>
      <c r="E39" s="1"/>
      <c r="F39" s="1"/>
      <c r="G39" s="1"/>
      <c r="H39" s="1" t="s">
        <v>39</v>
      </c>
      <c r="I39" s="1"/>
      <c r="J39" s="3">
        <v>0</v>
      </c>
      <c r="K39" s="3">
        <v>0</v>
      </c>
      <c r="L39" s="3">
        <f>ROUND((J39-K39),5)</f>
        <v>0</v>
      </c>
    </row>
    <row r="40" spans="1:12" x14ac:dyDescent="0.25">
      <c r="A40" s="1"/>
      <c r="B40" s="1"/>
      <c r="C40" s="1"/>
      <c r="D40" s="1"/>
      <c r="E40" s="1"/>
      <c r="F40" s="1"/>
      <c r="G40" s="1"/>
      <c r="H40" s="1" t="s">
        <v>40</v>
      </c>
      <c r="I40" s="1"/>
      <c r="J40" s="3">
        <v>11471.54</v>
      </c>
      <c r="K40" s="3">
        <v>13060</v>
      </c>
      <c r="L40" s="3">
        <f>ROUND((J40-K40),5)</f>
        <v>-1588.46</v>
      </c>
    </row>
    <row r="41" spans="1:12" x14ac:dyDescent="0.25">
      <c r="A41" s="1"/>
      <c r="B41" s="1"/>
      <c r="C41" s="1"/>
      <c r="D41" s="1"/>
      <c r="E41" s="1"/>
      <c r="F41" s="1"/>
      <c r="G41" s="1"/>
      <c r="H41" s="1" t="s">
        <v>41</v>
      </c>
      <c r="I41" s="1"/>
      <c r="J41" s="3">
        <v>0</v>
      </c>
      <c r="K41" s="3">
        <v>0</v>
      </c>
      <c r="L41" s="3">
        <f>ROUND((J41-K41),5)</f>
        <v>0</v>
      </c>
    </row>
    <row r="42" spans="1:12" x14ac:dyDescent="0.25">
      <c r="A42" s="1"/>
      <c r="B42" s="1"/>
      <c r="C42" s="1"/>
      <c r="D42" s="1"/>
      <c r="E42" s="1"/>
      <c r="F42" s="1"/>
      <c r="G42" s="1"/>
      <c r="H42" s="1" t="s">
        <v>42</v>
      </c>
      <c r="I42" s="1"/>
      <c r="J42" s="3">
        <v>0</v>
      </c>
      <c r="K42" s="3">
        <v>0</v>
      </c>
      <c r="L42" s="3">
        <f>ROUND((J42-K42),5)</f>
        <v>0</v>
      </c>
    </row>
    <row r="43" spans="1:12" ht="15.75" thickBot="1" x14ac:dyDescent="0.3">
      <c r="A43" s="1"/>
      <c r="B43" s="1"/>
      <c r="C43" s="1"/>
      <c r="D43" s="1"/>
      <c r="E43" s="1"/>
      <c r="F43" s="1"/>
      <c r="G43" s="1"/>
      <c r="H43" s="1" t="s">
        <v>43</v>
      </c>
      <c r="I43" s="1"/>
      <c r="J43" s="4">
        <v>0</v>
      </c>
      <c r="K43" s="4">
        <v>0</v>
      </c>
      <c r="L43" s="4">
        <f>ROUND((J43-K43),5)</f>
        <v>0</v>
      </c>
    </row>
    <row r="44" spans="1:12" x14ac:dyDescent="0.25">
      <c r="A44" s="1"/>
      <c r="B44" s="1"/>
      <c r="C44" s="1"/>
      <c r="D44" s="1"/>
      <c r="E44" s="1"/>
      <c r="F44" s="1"/>
      <c r="G44" s="1" t="s">
        <v>44</v>
      </c>
      <c r="H44" s="1"/>
      <c r="I44" s="1"/>
      <c r="J44" s="3">
        <f>ROUND(SUM(J29:J43),5)</f>
        <v>31569.8</v>
      </c>
      <c r="K44" s="3">
        <f>ROUND(SUM(K29:K43),5)</f>
        <v>41158</v>
      </c>
      <c r="L44" s="3">
        <f>ROUND((J44-K44),5)</f>
        <v>-9588.2000000000007</v>
      </c>
    </row>
    <row r="45" spans="1:12" x14ac:dyDescent="0.25">
      <c r="A45" s="1"/>
      <c r="B45" s="1"/>
      <c r="C45" s="1"/>
      <c r="D45" s="1"/>
      <c r="E45" s="1"/>
      <c r="F45" s="1"/>
      <c r="G45" s="1" t="s">
        <v>45</v>
      </c>
      <c r="H45" s="1"/>
      <c r="I45" s="1"/>
      <c r="J45" s="3">
        <v>12</v>
      </c>
      <c r="K45" s="3">
        <v>0</v>
      </c>
      <c r="L45" s="3">
        <f>ROUND((J45-K45),5)</f>
        <v>12</v>
      </c>
    </row>
    <row r="46" spans="1:12" x14ac:dyDescent="0.25">
      <c r="A46" s="1"/>
      <c r="B46" s="1"/>
      <c r="C46" s="1"/>
      <c r="D46" s="1"/>
      <c r="E46" s="1"/>
      <c r="F46" s="1"/>
      <c r="G46" s="1" t="s">
        <v>46</v>
      </c>
      <c r="H46" s="1"/>
      <c r="I46" s="1"/>
      <c r="J46" s="3">
        <v>2744.75</v>
      </c>
      <c r="K46" s="3">
        <v>3630</v>
      </c>
      <c r="L46" s="3">
        <f>ROUND((J46-K46),5)</f>
        <v>-885.25</v>
      </c>
    </row>
    <row r="47" spans="1:12" x14ac:dyDescent="0.25">
      <c r="A47" s="1"/>
      <c r="B47" s="1"/>
      <c r="C47" s="1"/>
      <c r="D47" s="1"/>
      <c r="E47" s="1"/>
      <c r="F47" s="1"/>
      <c r="G47" s="1" t="s">
        <v>47</v>
      </c>
      <c r="H47" s="1"/>
      <c r="I47" s="1"/>
      <c r="J47" s="3">
        <v>4939.1400000000003</v>
      </c>
      <c r="K47" s="3">
        <v>4335.96</v>
      </c>
      <c r="L47" s="3">
        <f>ROUND((J47-K47),5)</f>
        <v>603.17999999999995</v>
      </c>
    </row>
    <row r="48" spans="1:12" x14ac:dyDescent="0.25">
      <c r="A48" s="1"/>
      <c r="B48" s="1"/>
      <c r="C48" s="1"/>
      <c r="D48" s="1"/>
      <c r="E48" s="1"/>
      <c r="F48" s="1"/>
      <c r="G48" s="1" t="s">
        <v>48</v>
      </c>
      <c r="H48" s="1"/>
      <c r="I48" s="1"/>
      <c r="J48" s="3">
        <v>0</v>
      </c>
      <c r="K48" s="3">
        <v>0</v>
      </c>
      <c r="L48" s="3">
        <f>ROUND((J48-K48),5)</f>
        <v>0</v>
      </c>
    </row>
    <row r="49" spans="1:12" x14ac:dyDescent="0.25">
      <c r="A49" s="1"/>
      <c r="B49" s="1"/>
      <c r="C49" s="1"/>
      <c r="D49" s="1"/>
      <c r="E49" s="1"/>
      <c r="F49" s="1"/>
      <c r="G49" s="1" t="s">
        <v>49</v>
      </c>
      <c r="H49" s="1"/>
      <c r="I49" s="1"/>
      <c r="J49" s="3">
        <v>6983.12</v>
      </c>
      <c r="K49" s="3">
        <v>7190</v>
      </c>
      <c r="L49" s="3">
        <f>ROUND((J49-K49),5)</f>
        <v>-206.88</v>
      </c>
    </row>
    <row r="50" spans="1:12" x14ac:dyDescent="0.25">
      <c r="A50" s="1"/>
      <c r="B50" s="1"/>
      <c r="C50" s="1"/>
      <c r="D50" s="1"/>
      <c r="E50" s="1"/>
      <c r="F50" s="1"/>
      <c r="G50" s="1" t="s">
        <v>50</v>
      </c>
      <c r="H50" s="1"/>
      <c r="I50" s="1"/>
      <c r="J50" s="3">
        <v>1342.03</v>
      </c>
      <c r="K50" s="3">
        <v>2684.06</v>
      </c>
      <c r="L50" s="3">
        <f>ROUND((J50-K50),5)</f>
        <v>-1342.03</v>
      </c>
    </row>
    <row r="51" spans="1:12" ht="15.75" thickBot="1" x14ac:dyDescent="0.3">
      <c r="A51" s="1"/>
      <c r="B51" s="1"/>
      <c r="C51" s="1"/>
      <c r="D51" s="1"/>
      <c r="E51" s="1"/>
      <c r="F51" s="1"/>
      <c r="G51" s="1" t="s">
        <v>51</v>
      </c>
      <c r="H51" s="1"/>
      <c r="I51" s="1"/>
      <c r="J51" s="4">
        <v>588.45000000000005</v>
      </c>
      <c r="K51" s="4">
        <v>588.45000000000005</v>
      </c>
      <c r="L51" s="4">
        <f>ROUND((J51-K51),5)</f>
        <v>0</v>
      </c>
    </row>
    <row r="52" spans="1:12" x14ac:dyDescent="0.25">
      <c r="A52" s="1"/>
      <c r="B52" s="1"/>
      <c r="C52" s="1"/>
      <c r="D52" s="1"/>
      <c r="E52" s="1"/>
      <c r="F52" s="1" t="s">
        <v>52</v>
      </c>
      <c r="G52" s="1"/>
      <c r="H52" s="1"/>
      <c r="I52" s="1"/>
      <c r="J52" s="3">
        <f>ROUND(J28+SUM(J44:J51),5)</f>
        <v>48179.29</v>
      </c>
      <c r="K52" s="3">
        <f>ROUND(K28+SUM(K44:K51),5)</f>
        <v>59586.47</v>
      </c>
      <c r="L52" s="3">
        <f>ROUND((J52-K52),5)</f>
        <v>-11407.18</v>
      </c>
    </row>
    <row r="53" spans="1:12" x14ac:dyDescent="0.25">
      <c r="A53" s="1"/>
      <c r="B53" s="1"/>
      <c r="C53" s="1"/>
      <c r="D53" s="1"/>
      <c r="E53" s="1"/>
      <c r="F53" s="1" t="s">
        <v>53</v>
      </c>
      <c r="G53" s="1"/>
      <c r="H53" s="1"/>
      <c r="I53" s="1"/>
      <c r="J53" s="3"/>
      <c r="K53" s="3"/>
      <c r="L53" s="3"/>
    </row>
    <row r="54" spans="1:12" x14ac:dyDescent="0.25">
      <c r="A54" s="1"/>
      <c r="B54" s="1"/>
      <c r="C54" s="1"/>
      <c r="D54" s="1"/>
      <c r="E54" s="1"/>
      <c r="F54" s="1"/>
      <c r="G54" s="1" t="s">
        <v>54</v>
      </c>
      <c r="H54" s="1"/>
      <c r="I54" s="1"/>
      <c r="J54" s="3">
        <v>0</v>
      </c>
      <c r="K54" s="3">
        <v>0</v>
      </c>
      <c r="L54" s="3">
        <f>ROUND((J54-K54),5)</f>
        <v>0</v>
      </c>
    </row>
    <row r="55" spans="1:12" ht="15.75" thickBot="1" x14ac:dyDescent="0.3">
      <c r="A55" s="1"/>
      <c r="B55" s="1"/>
      <c r="C55" s="1"/>
      <c r="D55" s="1"/>
      <c r="E55" s="1"/>
      <c r="F55" s="1"/>
      <c r="G55" s="1" t="s">
        <v>55</v>
      </c>
      <c r="H55" s="1"/>
      <c r="I55" s="1"/>
      <c r="J55" s="4">
        <v>0</v>
      </c>
      <c r="K55" s="4">
        <v>0</v>
      </c>
      <c r="L55" s="4">
        <f>ROUND((J55-K55),5)</f>
        <v>0</v>
      </c>
    </row>
    <row r="56" spans="1:12" x14ac:dyDescent="0.25">
      <c r="A56" s="1"/>
      <c r="B56" s="1"/>
      <c r="C56" s="1"/>
      <c r="D56" s="1"/>
      <c r="E56" s="1"/>
      <c r="F56" s="1" t="s">
        <v>56</v>
      </c>
      <c r="G56" s="1"/>
      <c r="H56" s="1"/>
      <c r="I56" s="1"/>
      <c r="J56" s="3">
        <f>ROUND(SUM(J53:J55),5)</f>
        <v>0</v>
      </c>
      <c r="K56" s="3">
        <f>ROUND(SUM(K53:K55),5)</f>
        <v>0</v>
      </c>
      <c r="L56" s="3">
        <f>ROUND((J56-K56),5)</f>
        <v>0</v>
      </c>
    </row>
    <row r="57" spans="1:12" x14ac:dyDescent="0.25">
      <c r="A57" s="1"/>
      <c r="B57" s="1"/>
      <c r="C57" s="1"/>
      <c r="D57" s="1"/>
      <c r="E57" s="1"/>
      <c r="F57" s="1" t="s">
        <v>57</v>
      </c>
      <c r="G57" s="1"/>
      <c r="H57" s="1"/>
      <c r="I57" s="1"/>
      <c r="J57" s="3"/>
      <c r="K57" s="3"/>
      <c r="L57" s="3"/>
    </row>
    <row r="58" spans="1:12" x14ac:dyDescent="0.25">
      <c r="A58" s="1"/>
      <c r="B58" s="1"/>
      <c r="C58" s="1"/>
      <c r="D58" s="1"/>
      <c r="E58" s="1"/>
      <c r="F58" s="1"/>
      <c r="G58" s="1" t="s">
        <v>58</v>
      </c>
      <c r="H58" s="1"/>
      <c r="I58" s="1"/>
      <c r="J58" s="3">
        <v>302</v>
      </c>
      <c r="K58" s="3">
        <v>302</v>
      </c>
      <c r="L58" s="3">
        <f>ROUND((J58-K58),5)</f>
        <v>0</v>
      </c>
    </row>
    <row r="59" spans="1:12" x14ac:dyDescent="0.25">
      <c r="A59" s="1"/>
      <c r="B59" s="1"/>
      <c r="C59" s="1"/>
      <c r="D59" s="1"/>
      <c r="E59" s="1"/>
      <c r="F59" s="1"/>
      <c r="G59" s="1" t="s">
        <v>59</v>
      </c>
      <c r="H59" s="1"/>
      <c r="I59" s="1"/>
      <c r="J59" s="3">
        <v>0</v>
      </c>
      <c r="K59" s="3">
        <v>0</v>
      </c>
      <c r="L59" s="3">
        <f>ROUND((J59-K59),5)</f>
        <v>0</v>
      </c>
    </row>
    <row r="60" spans="1:12" x14ac:dyDescent="0.25">
      <c r="A60" s="1"/>
      <c r="B60" s="1"/>
      <c r="C60" s="1"/>
      <c r="D60" s="1"/>
      <c r="E60" s="1"/>
      <c r="F60" s="1"/>
      <c r="G60" s="1" t="s">
        <v>60</v>
      </c>
      <c r="H60" s="1"/>
      <c r="I60" s="1"/>
      <c r="J60" s="3">
        <v>0</v>
      </c>
      <c r="K60" s="3">
        <v>0</v>
      </c>
      <c r="L60" s="3">
        <f>ROUND((J60-K60),5)</f>
        <v>0</v>
      </c>
    </row>
    <row r="61" spans="1:12" x14ac:dyDescent="0.25">
      <c r="A61" s="1"/>
      <c r="B61" s="1"/>
      <c r="C61" s="1"/>
      <c r="D61" s="1"/>
      <c r="E61" s="1"/>
      <c r="F61" s="1"/>
      <c r="G61" s="1" t="s">
        <v>61</v>
      </c>
      <c r="H61" s="1"/>
      <c r="I61" s="1"/>
      <c r="J61" s="3"/>
      <c r="K61" s="3"/>
      <c r="L61" s="3"/>
    </row>
    <row r="62" spans="1:12" x14ac:dyDescent="0.25">
      <c r="A62" s="1"/>
      <c r="B62" s="1"/>
      <c r="C62" s="1"/>
      <c r="D62" s="1"/>
      <c r="E62" s="1"/>
      <c r="F62" s="1"/>
      <c r="G62" s="1"/>
      <c r="H62" s="1" t="s">
        <v>62</v>
      </c>
      <c r="I62" s="1"/>
      <c r="J62" s="3">
        <v>0</v>
      </c>
      <c r="K62" s="3">
        <v>0</v>
      </c>
      <c r="L62" s="3">
        <f>ROUND((J62-K62),5)</f>
        <v>0</v>
      </c>
    </row>
    <row r="63" spans="1:12" x14ac:dyDescent="0.25">
      <c r="A63" s="1"/>
      <c r="B63" s="1"/>
      <c r="C63" s="1"/>
      <c r="D63" s="1"/>
      <c r="E63" s="1"/>
      <c r="F63" s="1"/>
      <c r="G63" s="1"/>
      <c r="H63" s="1" t="s">
        <v>63</v>
      </c>
      <c r="I63" s="1"/>
      <c r="J63" s="3">
        <v>1010</v>
      </c>
      <c r="K63" s="3">
        <v>1010</v>
      </c>
      <c r="L63" s="3">
        <f>ROUND((J63-K63),5)</f>
        <v>0</v>
      </c>
    </row>
    <row r="64" spans="1:12" ht="15.75" thickBot="1" x14ac:dyDescent="0.3">
      <c r="A64" s="1"/>
      <c r="B64" s="1"/>
      <c r="C64" s="1"/>
      <c r="D64" s="1"/>
      <c r="E64" s="1"/>
      <c r="F64" s="1"/>
      <c r="G64" s="1"/>
      <c r="H64" s="1" t="s">
        <v>64</v>
      </c>
      <c r="I64" s="1"/>
      <c r="J64" s="4">
        <v>0</v>
      </c>
      <c r="K64" s="4">
        <v>0</v>
      </c>
      <c r="L64" s="4">
        <f>ROUND((J64-K64),5)</f>
        <v>0</v>
      </c>
    </row>
    <row r="65" spans="1:12" x14ac:dyDescent="0.25">
      <c r="A65" s="1"/>
      <c r="B65" s="1"/>
      <c r="C65" s="1"/>
      <c r="D65" s="1"/>
      <c r="E65" s="1"/>
      <c r="F65" s="1"/>
      <c r="G65" s="1" t="s">
        <v>65</v>
      </c>
      <c r="H65" s="1"/>
      <c r="I65" s="1"/>
      <c r="J65" s="3">
        <f>ROUND(SUM(J61:J64),5)</f>
        <v>1010</v>
      </c>
      <c r="K65" s="3">
        <f>ROUND(SUM(K61:K64),5)</f>
        <v>1010</v>
      </c>
      <c r="L65" s="3">
        <f>ROUND((J65-K65),5)</f>
        <v>0</v>
      </c>
    </row>
    <row r="66" spans="1:12" x14ac:dyDescent="0.25">
      <c r="A66" s="1"/>
      <c r="B66" s="1"/>
      <c r="C66" s="1"/>
      <c r="D66" s="1"/>
      <c r="E66" s="1"/>
      <c r="F66" s="1"/>
      <c r="G66" s="1" t="s">
        <v>66</v>
      </c>
      <c r="H66" s="1"/>
      <c r="I66" s="1"/>
      <c r="J66" s="3">
        <v>39.01</v>
      </c>
      <c r="K66" s="3">
        <v>39.01</v>
      </c>
      <c r="L66" s="3">
        <f>ROUND((J66-K66),5)</f>
        <v>0</v>
      </c>
    </row>
    <row r="67" spans="1:12" x14ac:dyDescent="0.25">
      <c r="A67" s="1"/>
      <c r="B67" s="1"/>
      <c r="C67" s="1"/>
      <c r="D67" s="1"/>
      <c r="E67" s="1"/>
      <c r="F67" s="1"/>
      <c r="G67" s="1" t="s">
        <v>67</v>
      </c>
      <c r="H67" s="1"/>
      <c r="I67" s="1"/>
      <c r="J67" s="3">
        <v>1211.2</v>
      </c>
      <c r="K67" s="3">
        <v>555.57000000000005</v>
      </c>
      <c r="L67" s="3">
        <f>ROUND((J67-K67),5)</f>
        <v>655.63</v>
      </c>
    </row>
    <row r="68" spans="1:12" x14ac:dyDescent="0.25">
      <c r="A68" s="1"/>
      <c r="B68" s="1"/>
      <c r="C68" s="1"/>
      <c r="D68" s="1"/>
      <c r="E68" s="1"/>
      <c r="F68" s="1"/>
      <c r="G68" s="1" t="s">
        <v>68</v>
      </c>
      <c r="H68" s="1"/>
      <c r="I68" s="1"/>
      <c r="J68" s="3">
        <v>1090.25</v>
      </c>
      <c r="K68" s="3">
        <v>1029.06</v>
      </c>
      <c r="L68" s="3">
        <f>ROUND((J68-K68),5)</f>
        <v>61.19</v>
      </c>
    </row>
    <row r="69" spans="1:12" x14ac:dyDescent="0.25">
      <c r="A69" s="1"/>
      <c r="B69" s="1"/>
      <c r="C69" s="1"/>
      <c r="D69" s="1"/>
      <c r="E69" s="1"/>
      <c r="F69" s="1"/>
      <c r="G69" s="1" t="s">
        <v>69</v>
      </c>
      <c r="H69" s="1"/>
      <c r="I69" s="1"/>
      <c r="J69" s="3">
        <v>0</v>
      </c>
      <c r="K69" s="3">
        <v>0</v>
      </c>
      <c r="L69" s="3">
        <f>ROUND((J69-K69),5)</f>
        <v>0</v>
      </c>
    </row>
    <row r="70" spans="1:12" x14ac:dyDescent="0.25">
      <c r="A70" s="1"/>
      <c r="B70" s="1"/>
      <c r="C70" s="1"/>
      <c r="D70" s="1"/>
      <c r="E70" s="1"/>
      <c r="F70" s="1"/>
      <c r="G70" s="1" t="s">
        <v>70</v>
      </c>
      <c r="H70" s="1"/>
      <c r="I70" s="1"/>
      <c r="J70" s="3">
        <v>0</v>
      </c>
      <c r="K70" s="3">
        <v>0</v>
      </c>
      <c r="L70" s="3">
        <f>ROUND((J70-K70),5)</f>
        <v>0</v>
      </c>
    </row>
    <row r="71" spans="1:12" x14ac:dyDescent="0.25">
      <c r="A71" s="1"/>
      <c r="B71" s="1"/>
      <c r="C71" s="1"/>
      <c r="D71" s="1"/>
      <c r="E71" s="1"/>
      <c r="F71" s="1"/>
      <c r="G71" s="1" t="s">
        <v>71</v>
      </c>
      <c r="H71" s="1"/>
      <c r="I71" s="1"/>
      <c r="J71" s="3">
        <v>218</v>
      </c>
      <c r="K71" s="3">
        <v>218</v>
      </c>
      <c r="L71" s="3">
        <f>ROUND((J71-K71),5)</f>
        <v>0</v>
      </c>
    </row>
    <row r="72" spans="1:12" x14ac:dyDescent="0.25">
      <c r="A72" s="1"/>
      <c r="B72" s="1"/>
      <c r="C72" s="1"/>
      <c r="D72" s="1"/>
      <c r="E72" s="1"/>
      <c r="F72" s="1"/>
      <c r="G72" s="1" t="s">
        <v>72</v>
      </c>
      <c r="H72" s="1"/>
      <c r="I72" s="1"/>
      <c r="J72" s="3">
        <v>16.73</v>
      </c>
      <c r="K72" s="3">
        <v>0</v>
      </c>
      <c r="L72" s="3">
        <f>ROUND((J72-K72),5)</f>
        <v>16.73</v>
      </c>
    </row>
    <row r="73" spans="1:12" x14ac:dyDescent="0.25">
      <c r="A73" s="1"/>
      <c r="B73" s="1"/>
      <c r="C73" s="1"/>
      <c r="D73" s="1"/>
      <c r="E73" s="1"/>
      <c r="F73" s="1"/>
      <c r="G73" s="1" t="s">
        <v>73</v>
      </c>
      <c r="H73" s="1"/>
      <c r="I73" s="1"/>
      <c r="J73" s="3">
        <v>0</v>
      </c>
      <c r="K73" s="3">
        <v>0</v>
      </c>
      <c r="L73" s="3">
        <f>ROUND((J73-K73),5)</f>
        <v>0</v>
      </c>
    </row>
    <row r="74" spans="1:12" x14ac:dyDescent="0.25">
      <c r="A74" s="1"/>
      <c r="B74" s="1"/>
      <c r="C74" s="1"/>
      <c r="D74" s="1"/>
      <c r="E74" s="1"/>
      <c r="F74" s="1"/>
      <c r="G74" s="1" t="s">
        <v>74</v>
      </c>
      <c r="H74" s="1"/>
      <c r="I74" s="1"/>
      <c r="J74" s="3">
        <v>0</v>
      </c>
      <c r="K74" s="3">
        <v>0</v>
      </c>
      <c r="L74" s="3">
        <f>ROUND((J74-K74),5)</f>
        <v>0</v>
      </c>
    </row>
    <row r="75" spans="1:12" x14ac:dyDescent="0.25">
      <c r="A75" s="1"/>
      <c r="B75" s="1"/>
      <c r="C75" s="1"/>
      <c r="D75" s="1"/>
      <c r="E75" s="1"/>
      <c r="F75" s="1"/>
      <c r="G75" s="1" t="s">
        <v>75</v>
      </c>
      <c r="H75" s="1"/>
      <c r="I75" s="1"/>
      <c r="J75" s="3"/>
      <c r="K75" s="3"/>
      <c r="L75" s="3"/>
    </row>
    <row r="76" spans="1:12" x14ac:dyDescent="0.25">
      <c r="A76" s="1"/>
      <c r="B76" s="1"/>
      <c r="C76" s="1"/>
      <c r="D76" s="1"/>
      <c r="E76" s="1"/>
      <c r="F76" s="1"/>
      <c r="G76" s="1"/>
      <c r="H76" s="1" t="s">
        <v>76</v>
      </c>
      <c r="I76" s="1"/>
      <c r="J76" s="3">
        <v>0</v>
      </c>
      <c r="K76" s="3">
        <v>0</v>
      </c>
      <c r="L76" s="3">
        <f>ROUND((J76-K76),5)</f>
        <v>0</v>
      </c>
    </row>
    <row r="77" spans="1:12" x14ac:dyDescent="0.25">
      <c r="A77" s="1"/>
      <c r="B77" s="1"/>
      <c r="C77" s="1"/>
      <c r="D77" s="1"/>
      <c r="E77" s="1"/>
      <c r="F77" s="1"/>
      <c r="G77" s="1"/>
      <c r="H77" s="1" t="s">
        <v>77</v>
      </c>
      <c r="I77" s="1"/>
      <c r="J77" s="3">
        <v>2993</v>
      </c>
      <c r="K77" s="3">
        <v>2993</v>
      </c>
      <c r="L77" s="3">
        <f>ROUND((J77-K77),5)</f>
        <v>0</v>
      </c>
    </row>
    <row r="78" spans="1:12" x14ac:dyDescent="0.25">
      <c r="A78" s="1"/>
      <c r="B78" s="1"/>
      <c r="C78" s="1"/>
      <c r="D78" s="1"/>
      <c r="E78" s="1"/>
      <c r="F78" s="1"/>
      <c r="G78" s="1"/>
      <c r="H78" s="1" t="s">
        <v>78</v>
      </c>
      <c r="I78" s="1"/>
      <c r="J78" s="3">
        <v>0</v>
      </c>
      <c r="K78" s="3">
        <v>0</v>
      </c>
      <c r="L78" s="3">
        <f>ROUND((J78-K78),5)</f>
        <v>0</v>
      </c>
    </row>
    <row r="79" spans="1:12" x14ac:dyDescent="0.25">
      <c r="A79" s="1"/>
      <c r="B79" s="1"/>
      <c r="C79" s="1"/>
      <c r="D79" s="1"/>
      <c r="E79" s="1"/>
      <c r="F79" s="1"/>
      <c r="G79" s="1"/>
      <c r="H79" s="1" t="s">
        <v>79</v>
      </c>
      <c r="I79" s="1"/>
      <c r="J79" s="3">
        <v>0</v>
      </c>
      <c r="K79" s="3">
        <v>0</v>
      </c>
      <c r="L79" s="3">
        <f>ROUND((J79-K79),5)</f>
        <v>0</v>
      </c>
    </row>
    <row r="80" spans="1:12" ht="15.75" thickBot="1" x14ac:dyDescent="0.3">
      <c r="A80" s="1"/>
      <c r="B80" s="1"/>
      <c r="C80" s="1"/>
      <c r="D80" s="1"/>
      <c r="E80" s="1"/>
      <c r="F80" s="1"/>
      <c r="G80" s="1"/>
      <c r="H80" s="1" t="s">
        <v>80</v>
      </c>
      <c r="I80" s="1"/>
      <c r="J80" s="4">
        <v>398.9</v>
      </c>
      <c r="K80" s="4">
        <v>398.9</v>
      </c>
      <c r="L80" s="4">
        <f>ROUND((J80-K80),5)</f>
        <v>0</v>
      </c>
    </row>
    <row r="81" spans="1:12" x14ac:dyDescent="0.25">
      <c r="A81" s="1"/>
      <c r="B81" s="1"/>
      <c r="C81" s="1"/>
      <c r="D81" s="1"/>
      <c r="E81" s="1"/>
      <c r="F81" s="1"/>
      <c r="G81" s="1" t="s">
        <v>81</v>
      </c>
      <c r="H81" s="1"/>
      <c r="I81" s="1"/>
      <c r="J81" s="3">
        <f>ROUND(SUM(J75:J80),5)</f>
        <v>3391.9</v>
      </c>
      <c r="K81" s="3">
        <f>ROUND(SUM(K75:K80),5)</f>
        <v>3391.9</v>
      </c>
      <c r="L81" s="3">
        <f>ROUND((J81-K81),5)</f>
        <v>0</v>
      </c>
    </row>
    <row r="82" spans="1:12" x14ac:dyDescent="0.25">
      <c r="A82" s="1"/>
      <c r="B82" s="1"/>
      <c r="C82" s="1"/>
      <c r="D82" s="1"/>
      <c r="E82" s="1"/>
      <c r="F82" s="1"/>
      <c r="G82" s="1" t="s">
        <v>82</v>
      </c>
      <c r="H82" s="1"/>
      <c r="I82" s="1"/>
      <c r="J82" s="3">
        <v>0</v>
      </c>
      <c r="K82" s="3">
        <v>0</v>
      </c>
      <c r="L82" s="3">
        <f>ROUND((J82-K82),5)</f>
        <v>0</v>
      </c>
    </row>
    <row r="83" spans="1:12" x14ac:dyDescent="0.25">
      <c r="A83" s="1"/>
      <c r="B83" s="1"/>
      <c r="C83" s="1"/>
      <c r="D83" s="1"/>
      <c r="E83" s="1"/>
      <c r="F83" s="1"/>
      <c r="G83" s="1" t="s">
        <v>83</v>
      </c>
      <c r="H83" s="1"/>
      <c r="I83" s="1"/>
      <c r="J83" s="3">
        <v>708</v>
      </c>
      <c r="K83" s="3">
        <v>0</v>
      </c>
      <c r="L83" s="3">
        <f>ROUND((J83-K83),5)</f>
        <v>708</v>
      </c>
    </row>
    <row r="84" spans="1:12" ht="15.75" thickBot="1" x14ac:dyDescent="0.3">
      <c r="A84" s="1"/>
      <c r="B84" s="1"/>
      <c r="C84" s="1"/>
      <c r="D84" s="1"/>
      <c r="E84" s="1"/>
      <c r="F84" s="1"/>
      <c r="G84" s="1" t="s">
        <v>84</v>
      </c>
      <c r="H84" s="1"/>
      <c r="I84" s="1"/>
      <c r="J84" s="4">
        <v>0</v>
      </c>
      <c r="K84" s="4">
        <v>0</v>
      </c>
      <c r="L84" s="4">
        <f>ROUND((J84-K84),5)</f>
        <v>0</v>
      </c>
    </row>
    <row r="85" spans="1:12" x14ac:dyDescent="0.25">
      <c r="A85" s="1"/>
      <c r="B85" s="1"/>
      <c r="C85" s="1"/>
      <c r="D85" s="1"/>
      <c r="E85" s="1"/>
      <c r="F85" s="1" t="s">
        <v>85</v>
      </c>
      <c r="G85" s="1"/>
      <c r="H85" s="1"/>
      <c r="I85" s="1"/>
      <c r="J85" s="3">
        <f>ROUND(SUM(J57:J60)+SUM(J65:J74)+SUM(J81:J84),5)</f>
        <v>7987.09</v>
      </c>
      <c r="K85" s="3">
        <f>ROUND(SUM(K57:K60)+SUM(K65:K74)+SUM(K81:K84),5)</f>
        <v>6545.54</v>
      </c>
      <c r="L85" s="3">
        <f>ROUND((J85-K85),5)</f>
        <v>1441.55</v>
      </c>
    </row>
    <row r="86" spans="1:12" x14ac:dyDescent="0.25">
      <c r="A86" s="1"/>
      <c r="B86" s="1"/>
      <c r="C86" s="1"/>
      <c r="D86" s="1"/>
      <c r="E86" s="1"/>
      <c r="F86" s="1" t="s">
        <v>86</v>
      </c>
      <c r="G86" s="1"/>
      <c r="H86" s="1"/>
      <c r="I86" s="1"/>
      <c r="J86" s="3">
        <v>0</v>
      </c>
      <c r="K86" s="3">
        <v>0</v>
      </c>
      <c r="L86" s="3">
        <f>ROUND((J86-K86),5)</f>
        <v>0</v>
      </c>
    </row>
    <row r="87" spans="1:12" x14ac:dyDescent="0.25">
      <c r="A87" s="1"/>
      <c r="B87" s="1"/>
      <c r="C87" s="1"/>
      <c r="D87" s="1"/>
      <c r="E87" s="1"/>
      <c r="F87" s="1" t="s">
        <v>87</v>
      </c>
      <c r="G87" s="1"/>
      <c r="H87" s="1"/>
      <c r="I87" s="1"/>
      <c r="J87" s="3"/>
      <c r="K87" s="3"/>
      <c r="L87" s="3"/>
    </row>
    <row r="88" spans="1:12" x14ac:dyDescent="0.25">
      <c r="A88" s="1"/>
      <c r="B88" s="1"/>
      <c r="C88" s="1"/>
      <c r="D88" s="1"/>
      <c r="E88" s="1"/>
      <c r="F88" s="1"/>
      <c r="G88" s="1" t="s">
        <v>88</v>
      </c>
      <c r="H88" s="1"/>
      <c r="I88" s="1"/>
      <c r="J88" s="3"/>
      <c r="K88" s="3"/>
      <c r="L88" s="3"/>
    </row>
    <row r="89" spans="1:12" x14ac:dyDescent="0.25">
      <c r="A89" s="1"/>
      <c r="B89" s="1"/>
      <c r="C89" s="1"/>
      <c r="D89" s="1"/>
      <c r="E89" s="1"/>
      <c r="F89" s="1"/>
      <c r="G89" s="1"/>
      <c r="H89" s="1" t="s">
        <v>89</v>
      </c>
      <c r="I89" s="1"/>
      <c r="J89" s="3"/>
      <c r="K89" s="3"/>
      <c r="L89" s="3"/>
    </row>
    <row r="90" spans="1:12" x14ac:dyDescent="0.25">
      <c r="A90" s="1"/>
      <c r="B90" s="1"/>
      <c r="C90" s="1"/>
      <c r="D90" s="1"/>
      <c r="E90" s="1"/>
      <c r="F90" s="1"/>
      <c r="G90" s="1"/>
      <c r="H90" s="1"/>
      <c r="I90" s="1" t="s">
        <v>90</v>
      </c>
      <c r="J90" s="3">
        <v>0</v>
      </c>
      <c r="K90" s="3">
        <v>0</v>
      </c>
      <c r="L90" s="3">
        <f>ROUND((J90-K90),5)</f>
        <v>0</v>
      </c>
    </row>
    <row r="91" spans="1:12" x14ac:dyDescent="0.25">
      <c r="A91" s="1"/>
      <c r="B91" s="1"/>
      <c r="C91" s="1"/>
      <c r="D91" s="1"/>
      <c r="E91" s="1"/>
      <c r="F91" s="1"/>
      <c r="G91" s="1"/>
      <c r="H91" s="1"/>
      <c r="I91" s="1" t="s">
        <v>91</v>
      </c>
      <c r="J91" s="3">
        <v>2662.07</v>
      </c>
      <c r="K91" s="3">
        <v>2662.07</v>
      </c>
      <c r="L91" s="3">
        <f>ROUND((J91-K91),5)</f>
        <v>0</v>
      </c>
    </row>
    <row r="92" spans="1:12" x14ac:dyDescent="0.25">
      <c r="A92" s="1"/>
      <c r="B92" s="1"/>
      <c r="C92" s="1"/>
      <c r="D92" s="1"/>
      <c r="E92" s="1"/>
      <c r="F92" s="1"/>
      <c r="G92" s="1"/>
      <c r="H92" s="1"/>
      <c r="I92" s="1" t="s">
        <v>92</v>
      </c>
      <c r="J92" s="3">
        <v>1247.0999999999999</v>
      </c>
      <c r="K92" s="3">
        <v>1247.0999999999999</v>
      </c>
      <c r="L92" s="3">
        <f>ROUND((J92-K92),5)</f>
        <v>0</v>
      </c>
    </row>
    <row r="93" spans="1:12" ht="15.75" thickBot="1" x14ac:dyDescent="0.3">
      <c r="A93" s="1"/>
      <c r="B93" s="1"/>
      <c r="C93" s="1"/>
      <c r="D93" s="1"/>
      <c r="E93" s="1"/>
      <c r="F93" s="1"/>
      <c r="G93" s="1"/>
      <c r="H93" s="1"/>
      <c r="I93" s="1" t="s">
        <v>93</v>
      </c>
      <c r="J93" s="4">
        <v>0</v>
      </c>
      <c r="K93" s="4">
        <v>0</v>
      </c>
      <c r="L93" s="4">
        <f>ROUND((J93-K93),5)</f>
        <v>0</v>
      </c>
    </row>
    <row r="94" spans="1:12" x14ac:dyDescent="0.25">
      <c r="A94" s="1"/>
      <c r="B94" s="1"/>
      <c r="C94" s="1"/>
      <c r="D94" s="1"/>
      <c r="E94" s="1"/>
      <c r="F94" s="1"/>
      <c r="G94" s="1"/>
      <c r="H94" s="1" t="s">
        <v>94</v>
      </c>
      <c r="I94" s="1"/>
      <c r="J94" s="3">
        <f>ROUND(SUM(J89:J93),5)</f>
        <v>3909.17</v>
      </c>
      <c r="K94" s="3">
        <f>ROUND(SUM(K89:K93),5)</f>
        <v>3909.17</v>
      </c>
      <c r="L94" s="3">
        <f>ROUND((J94-K94),5)</f>
        <v>0</v>
      </c>
    </row>
    <row r="95" spans="1:12" x14ac:dyDescent="0.25">
      <c r="A95" s="1"/>
      <c r="B95" s="1"/>
      <c r="C95" s="1"/>
      <c r="D95" s="1"/>
      <c r="E95" s="1"/>
      <c r="F95" s="1"/>
      <c r="G95" s="1"/>
      <c r="H95" s="1" t="s">
        <v>95</v>
      </c>
      <c r="I95" s="1"/>
      <c r="J95" s="3"/>
      <c r="K95" s="3"/>
      <c r="L95" s="3"/>
    </row>
    <row r="96" spans="1:12" x14ac:dyDescent="0.25">
      <c r="A96" s="1"/>
      <c r="B96" s="1"/>
      <c r="C96" s="1"/>
      <c r="D96" s="1"/>
      <c r="E96" s="1"/>
      <c r="F96" s="1"/>
      <c r="G96" s="1"/>
      <c r="H96" s="1"/>
      <c r="I96" s="1" t="s">
        <v>96</v>
      </c>
      <c r="J96" s="3">
        <v>0</v>
      </c>
      <c r="K96" s="3">
        <v>0</v>
      </c>
      <c r="L96" s="3">
        <f>ROUND((J96-K96),5)</f>
        <v>0</v>
      </c>
    </row>
    <row r="97" spans="1:12" x14ac:dyDescent="0.25">
      <c r="A97" s="1"/>
      <c r="B97" s="1"/>
      <c r="C97" s="1"/>
      <c r="D97" s="1"/>
      <c r="E97" s="1"/>
      <c r="F97" s="1"/>
      <c r="G97" s="1"/>
      <c r="H97" s="1"/>
      <c r="I97" s="1" t="s">
        <v>97</v>
      </c>
      <c r="J97" s="3">
        <v>403.75</v>
      </c>
      <c r="K97" s="3">
        <v>403.75</v>
      </c>
      <c r="L97" s="3">
        <f>ROUND((J97-K97),5)</f>
        <v>0</v>
      </c>
    </row>
    <row r="98" spans="1:12" x14ac:dyDescent="0.25">
      <c r="A98" s="1"/>
      <c r="B98" s="1"/>
      <c r="C98" s="1"/>
      <c r="D98" s="1"/>
      <c r="E98" s="1"/>
      <c r="F98" s="1"/>
      <c r="G98" s="1"/>
      <c r="H98" s="1"/>
      <c r="I98" s="1" t="s">
        <v>98</v>
      </c>
      <c r="J98" s="3">
        <v>1898.43</v>
      </c>
      <c r="K98" s="3">
        <v>1898.43</v>
      </c>
      <c r="L98" s="3">
        <f>ROUND((J98-K98),5)</f>
        <v>0</v>
      </c>
    </row>
    <row r="99" spans="1:12" x14ac:dyDescent="0.25">
      <c r="A99" s="1"/>
      <c r="B99" s="1"/>
      <c r="C99" s="1"/>
      <c r="D99" s="1"/>
      <c r="E99" s="1"/>
      <c r="F99" s="1"/>
      <c r="G99" s="1"/>
      <c r="H99" s="1"/>
      <c r="I99" s="1" t="s">
        <v>99</v>
      </c>
      <c r="J99" s="3">
        <v>0</v>
      </c>
      <c r="K99" s="3">
        <v>0</v>
      </c>
      <c r="L99" s="3">
        <f>ROUND((J99-K99),5)</f>
        <v>0</v>
      </c>
    </row>
    <row r="100" spans="1:12" x14ac:dyDescent="0.25">
      <c r="A100" s="1"/>
      <c r="B100" s="1"/>
      <c r="C100" s="1"/>
      <c r="D100" s="1"/>
      <c r="E100" s="1"/>
      <c r="F100" s="1"/>
      <c r="G100" s="1"/>
      <c r="H100" s="1"/>
      <c r="I100" s="1" t="s">
        <v>100</v>
      </c>
      <c r="J100" s="3">
        <v>0</v>
      </c>
      <c r="K100" s="3">
        <v>0</v>
      </c>
      <c r="L100" s="3">
        <f>ROUND((J100-K100),5)</f>
        <v>0</v>
      </c>
    </row>
    <row r="101" spans="1:12" ht="15.75" thickBot="1" x14ac:dyDescent="0.3">
      <c r="A101" s="1"/>
      <c r="B101" s="1"/>
      <c r="C101" s="1"/>
      <c r="D101" s="1"/>
      <c r="E101" s="1"/>
      <c r="F101" s="1"/>
      <c r="G101" s="1"/>
      <c r="H101" s="1"/>
      <c r="I101" s="1" t="s">
        <v>101</v>
      </c>
      <c r="J101" s="5">
        <v>0</v>
      </c>
      <c r="K101" s="5">
        <v>0</v>
      </c>
      <c r="L101" s="5">
        <f>ROUND((J101-K101),5)</f>
        <v>0</v>
      </c>
    </row>
    <row r="102" spans="1:12" ht="15.75" thickBot="1" x14ac:dyDescent="0.3">
      <c r="A102" s="1"/>
      <c r="B102" s="1"/>
      <c r="C102" s="1"/>
      <c r="D102" s="1"/>
      <c r="E102" s="1"/>
      <c r="F102" s="1"/>
      <c r="G102" s="1"/>
      <c r="H102" s="1" t="s">
        <v>102</v>
      </c>
      <c r="I102" s="1"/>
      <c r="J102" s="6">
        <f>ROUND(SUM(J95:J101),5)</f>
        <v>2302.1799999999998</v>
      </c>
      <c r="K102" s="6">
        <f>ROUND(SUM(K95:K101),5)</f>
        <v>2302.1799999999998</v>
      </c>
      <c r="L102" s="6">
        <f>ROUND((J102-K102),5)</f>
        <v>0</v>
      </c>
    </row>
    <row r="103" spans="1:12" x14ac:dyDescent="0.25">
      <c r="A103" s="1"/>
      <c r="B103" s="1"/>
      <c r="C103" s="1"/>
      <c r="D103" s="1"/>
      <c r="E103" s="1"/>
      <c r="F103" s="1"/>
      <c r="G103" s="1" t="s">
        <v>103</v>
      </c>
      <c r="H103" s="1"/>
      <c r="I103" s="1"/>
      <c r="J103" s="3">
        <f>ROUND(J88+J94+J102,5)</f>
        <v>6211.35</v>
      </c>
      <c r="K103" s="3">
        <f>ROUND(K88+K94+K102,5)</f>
        <v>6211.35</v>
      </c>
      <c r="L103" s="3">
        <f>ROUND((J103-K103),5)</f>
        <v>0</v>
      </c>
    </row>
    <row r="104" spans="1:12" x14ac:dyDescent="0.25">
      <c r="A104" s="1"/>
      <c r="B104" s="1"/>
      <c r="C104" s="1"/>
      <c r="D104" s="1"/>
      <c r="E104" s="1"/>
      <c r="F104" s="1"/>
      <c r="G104" s="1" t="s">
        <v>104</v>
      </c>
      <c r="H104" s="1"/>
      <c r="I104" s="1"/>
      <c r="J104" s="3"/>
      <c r="K104" s="3"/>
      <c r="L104" s="3"/>
    </row>
    <row r="105" spans="1:12" x14ac:dyDescent="0.25">
      <c r="A105" s="1"/>
      <c r="B105" s="1"/>
      <c r="C105" s="1"/>
      <c r="D105" s="1"/>
      <c r="E105" s="1"/>
      <c r="F105" s="1"/>
      <c r="G105" s="1"/>
      <c r="H105" s="1" t="s">
        <v>105</v>
      </c>
      <c r="I105" s="1"/>
      <c r="J105" s="3">
        <v>142.66</v>
      </c>
      <c r="K105" s="3">
        <v>142.66</v>
      </c>
      <c r="L105" s="3">
        <f>ROUND((J105-K105),5)</f>
        <v>0</v>
      </c>
    </row>
    <row r="106" spans="1:12" x14ac:dyDescent="0.25">
      <c r="A106" s="1"/>
      <c r="B106" s="1"/>
      <c r="C106" s="1"/>
      <c r="D106" s="1"/>
      <c r="E106" s="1"/>
      <c r="F106" s="1"/>
      <c r="G106" s="1"/>
      <c r="H106" s="1" t="s">
        <v>106</v>
      </c>
      <c r="I106" s="1"/>
      <c r="J106" s="3">
        <v>0</v>
      </c>
      <c r="K106" s="3">
        <v>0</v>
      </c>
      <c r="L106" s="3">
        <f>ROUND((J106-K106),5)</f>
        <v>0</v>
      </c>
    </row>
    <row r="107" spans="1:12" x14ac:dyDescent="0.25">
      <c r="A107" s="1"/>
      <c r="B107" s="1"/>
      <c r="C107" s="1"/>
      <c r="D107" s="1"/>
      <c r="E107" s="1"/>
      <c r="F107" s="1"/>
      <c r="G107" s="1"/>
      <c r="H107" s="1" t="s">
        <v>107</v>
      </c>
      <c r="I107" s="1"/>
      <c r="J107" s="3">
        <v>0</v>
      </c>
      <c r="K107" s="3">
        <v>0</v>
      </c>
      <c r="L107" s="3">
        <f>ROUND((J107-K107),5)</f>
        <v>0</v>
      </c>
    </row>
    <row r="108" spans="1:12" x14ac:dyDescent="0.25">
      <c r="A108" s="1"/>
      <c r="B108" s="1"/>
      <c r="C108" s="1"/>
      <c r="D108" s="1"/>
      <c r="E108" s="1"/>
      <c r="F108" s="1"/>
      <c r="G108" s="1"/>
      <c r="H108" s="1" t="s">
        <v>108</v>
      </c>
      <c r="I108" s="1"/>
      <c r="J108" s="3">
        <v>0</v>
      </c>
      <c r="K108" s="3">
        <v>0</v>
      </c>
      <c r="L108" s="3">
        <f>ROUND((J108-K108),5)</f>
        <v>0</v>
      </c>
    </row>
    <row r="109" spans="1:12" x14ac:dyDescent="0.25">
      <c r="A109" s="1"/>
      <c r="B109" s="1"/>
      <c r="C109" s="1"/>
      <c r="D109" s="1"/>
      <c r="E109" s="1"/>
      <c r="F109" s="1"/>
      <c r="G109" s="1"/>
      <c r="H109" s="1" t="s">
        <v>109</v>
      </c>
      <c r="I109" s="1"/>
      <c r="J109" s="3">
        <v>596.16999999999996</v>
      </c>
      <c r="K109" s="3">
        <v>596.16999999999996</v>
      </c>
      <c r="L109" s="3">
        <f>ROUND((J109-K109),5)</f>
        <v>0</v>
      </c>
    </row>
    <row r="110" spans="1:12" x14ac:dyDescent="0.25">
      <c r="A110" s="1"/>
      <c r="B110" s="1"/>
      <c r="C110" s="1"/>
      <c r="D110" s="1"/>
      <c r="E110" s="1"/>
      <c r="F110" s="1"/>
      <c r="G110" s="1"/>
      <c r="H110" s="1" t="s">
        <v>110</v>
      </c>
      <c r="I110" s="1"/>
      <c r="J110" s="3">
        <v>2250</v>
      </c>
      <c r="K110" s="3">
        <v>2250</v>
      </c>
      <c r="L110" s="3">
        <f>ROUND((J110-K110),5)</f>
        <v>0</v>
      </c>
    </row>
    <row r="111" spans="1:12" ht="15.75" thickBot="1" x14ac:dyDescent="0.3">
      <c r="A111" s="1"/>
      <c r="B111" s="1"/>
      <c r="C111" s="1"/>
      <c r="D111" s="1"/>
      <c r="E111" s="1"/>
      <c r="F111" s="1"/>
      <c r="G111" s="1"/>
      <c r="H111" s="1" t="s">
        <v>111</v>
      </c>
      <c r="I111" s="1"/>
      <c r="J111" s="4">
        <v>0</v>
      </c>
      <c r="K111" s="4">
        <v>0</v>
      </c>
      <c r="L111" s="4">
        <f>ROUND((J111-K111),5)</f>
        <v>0</v>
      </c>
    </row>
    <row r="112" spans="1:12" x14ac:dyDescent="0.25">
      <c r="A112" s="1"/>
      <c r="B112" s="1"/>
      <c r="C112" s="1"/>
      <c r="D112" s="1"/>
      <c r="E112" s="1"/>
      <c r="F112" s="1"/>
      <c r="G112" s="1" t="s">
        <v>112</v>
      </c>
      <c r="H112" s="1"/>
      <c r="I112" s="1"/>
      <c r="J112" s="3">
        <f>ROUND(SUM(J104:J111),5)</f>
        <v>2988.83</v>
      </c>
      <c r="K112" s="3">
        <f>ROUND(SUM(K104:K111),5)</f>
        <v>2988.83</v>
      </c>
      <c r="L112" s="3">
        <f>ROUND((J112-K112),5)</f>
        <v>0</v>
      </c>
    </row>
    <row r="113" spans="1:12" x14ac:dyDescent="0.25">
      <c r="A113" s="1"/>
      <c r="B113" s="1"/>
      <c r="C113" s="1"/>
      <c r="D113" s="1"/>
      <c r="E113" s="1"/>
      <c r="F113" s="1"/>
      <c r="G113" s="1" t="s">
        <v>113</v>
      </c>
      <c r="H113" s="1"/>
      <c r="I113" s="1"/>
      <c r="J113" s="3"/>
      <c r="K113" s="3"/>
      <c r="L113" s="3"/>
    </row>
    <row r="114" spans="1:12" x14ac:dyDescent="0.25">
      <c r="A114" s="1"/>
      <c r="B114" s="1"/>
      <c r="C114" s="1"/>
      <c r="D114" s="1"/>
      <c r="E114" s="1"/>
      <c r="F114" s="1"/>
      <c r="G114" s="1"/>
      <c r="H114" s="1" t="s">
        <v>114</v>
      </c>
      <c r="I114" s="1"/>
      <c r="J114" s="3">
        <v>0</v>
      </c>
      <c r="K114" s="3">
        <v>0</v>
      </c>
      <c r="L114" s="3">
        <f>ROUND((J114-K114),5)</f>
        <v>0</v>
      </c>
    </row>
    <row r="115" spans="1:12" x14ac:dyDescent="0.25">
      <c r="A115" s="1"/>
      <c r="B115" s="1"/>
      <c r="C115" s="1"/>
      <c r="D115" s="1"/>
      <c r="E115" s="1"/>
      <c r="F115" s="1"/>
      <c r="G115" s="1"/>
      <c r="H115" s="1" t="s">
        <v>115</v>
      </c>
      <c r="I115" s="1"/>
      <c r="J115" s="3">
        <v>0</v>
      </c>
      <c r="K115" s="3">
        <v>0</v>
      </c>
      <c r="L115" s="3">
        <f>ROUND((J115-K115),5)</f>
        <v>0</v>
      </c>
    </row>
    <row r="116" spans="1:12" x14ac:dyDescent="0.25">
      <c r="A116" s="1"/>
      <c r="B116" s="1"/>
      <c r="C116" s="1"/>
      <c r="D116" s="1"/>
      <c r="E116" s="1"/>
      <c r="F116" s="1"/>
      <c r="G116" s="1"/>
      <c r="H116" s="1" t="s">
        <v>116</v>
      </c>
      <c r="I116" s="1"/>
      <c r="J116" s="3">
        <v>424.46</v>
      </c>
      <c r="K116" s="3">
        <v>424.46</v>
      </c>
      <c r="L116" s="3">
        <f>ROUND((J116-K116),5)</f>
        <v>0</v>
      </c>
    </row>
    <row r="117" spans="1:12" x14ac:dyDescent="0.25">
      <c r="A117" s="1"/>
      <c r="B117" s="1"/>
      <c r="C117" s="1"/>
      <c r="D117" s="1"/>
      <c r="E117" s="1"/>
      <c r="F117" s="1"/>
      <c r="G117" s="1"/>
      <c r="H117" s="1" t="s">
        <v>117</v>
      </c>
      <c r="I117" s="1"/>
      <c r="J117" s="3">
        <v>0</v>
      </c>
      <c r="K117" s="3">
        <v>0</v>
      </c>
      <c r="L117" s="3">
        <f>ROUND((J117-K117),5)</f>
        <v>0</v>
      </c>
    </row>
    <row r="118" spans="1:12" ht="15.75" thickBot="1" x14ac:dyDescent="0.3">
      <c r="A118" s="1"/>
      <c r="B118" s="1"/>
      <c r="C118" s="1"/>
      <c r="D118" s="1"/>
      <c r="E118" s="1"/>
      <c r="F118" s="1"/>
      <c r="G118" s="1"/>
      <c r="H118" s="1" t="s">
        <v>118</v>
      </c>
      <c r="I118" s="1"/>
      <c r="J118" s="5">
        <v>0</v>
      </c>
      <c r="K118" s="5">
        <v>0</v>
      </c>
      <c r="L118" s="5">
        <f>ROUND((J118-K118),5)</f>
        <v>0</v>
      </c>
    </row>
    <row r="119" spans="1:12" ht="15.75" thickBot="1" x14ac:dyDescent="0.3">
      <c r="A119" s="1"/>
      <c r="B119" s="1"/>
      <c r="C119" s="1"/>
      <c r="D119" s="1"/>
      <c r="E119" s="1"/>
      <c r="F119" s="1"/>
      <c r="G119" s="1" t="s">
        <v>119</v>
      </c>
      <c r="H119" s="1"/>
      <c r="I119" s="1"/>
      <c r="J119" s="6">
        <f>ROUND(SUM(J113:J118),5)</f>
        <v>424.46</v>
      </c>
      <c r="K119" s="6">
        <f>ROUND(SUM(K113:K118),5)</f>
        <v>424.46</v>
      </c>
      <c r="L119" s="6">
        <f>ROUND((J119-K119),5)</f>
        <v>0</v>
      </c>
    </row>
    <row r="120" spans="1:12" x14ac:dyDescent="0.25">
      <c r="A120" s="1"/>
      <c r="B120" s="1"/>
      <c r="C120" s="1"/>
      <c r="D120" s="1"/>
      <c r="E120" s="1"/>
      <c r="F120" s="1" t="s">
        <v>120</v>
      </c>
      <c r="G120" s="1"/>
      <c r="H120" s="1"/>
      <c r="I120" s="1"/>
      <c r="J120" s="3">
        <f>ROUND(J87+J103+J112+J119,5)</f>
        <v>9624.64</v>
      </c>
      <c r="K120" s="3">
        <f>ROUND(K87+K103+K112+K119,5)</f>
        <v>9624.64</v>
      </c>
      <c r="L120" s="3">
        <f>ROUND((J120-K120),5)</f>
        <v>0</v>
      </c>
    </row>
    <row r="121" spans="1:12" x14ac:dyDescent="0.25">
      <c r="A121" s="1"/>
      <c r="B121" s="1"/>
      <c r="C121" s="1"/>
      <c r="D121" s="1"/>
      <c r="E121" s="1"/>
      <c r="F121" s="1" t="s">
        <v>121</v>
      </c>
      <c r="G121" s="1"/>
      <c r="H121" s="1"/>
      <c r="I121" s="1"/>
      <c r="J121" s="3"/>
      <c r="K121" s="3"/>
      <c r="L121" s="3"/>
    </row>
    <row r="122" spans="1:12" x14ac:dyDescent="0.25">
      <c r="A122" s="1"/>
      <c r="B122" s="1"/>
      <c r="C122" s="1"/>
      <c r="D122" s="1"/>
      <c r="E122" s="1"/>
      <c r="F122" s="1"/>
      <c r="G122" s="1" t="s">
        <v>122</v>
      </c>
      <c r="H122" s="1"/>
      <c r="I122" s="1"/>
      <c r="J122" s="3">
        <v>0</v>
      </c>
      <c r="K122" s="3">
        <v>0</v>
      </c>
      <c r="L122" s="3">
        <f>ROUND((J122-K122),5)</f>
        <v>0</v>
      </c>
    </row>
    <row r="123" spans="1:12" x14ac:dyDescent="0.25">
      <c r="A123" s="1"/>
      <c r="B123" s="1"/>
      <c r="C123" s="1"/>
      <c r="D123" s="1"/>
      <c r="E123" s="1"/>
      <c r="F123" s="1"/>
      <c r="G123" s="1" t="s">
        <v>123</v>
      </c>
      <c r="H123" s="1"/>
      <c r="I123" s="1"/>
      <c r="J123" s="3">
        <v>0</v>
      </c>
      <c r="K123" s="3">
        <v>0</v>
      </c>
      <c r="L123" s="3">
        <f>ROUND((J123-K123),5)</f>
        <v>0</v>
      </c>
    </row>
    <row r="124" spans="1:12" x14ac:dyDescent="0.25">
      <c r="A124" s="1"/>
      <c r="B124" s="1"/>
      <c r="C124" s="1"/>
      <c r="D124" s="1"/>
      <c r="E124" s="1"/>
      <c r="F124" s="1"/>
      <c r="G124" s="1" t="s">
        <v>124</v>
      </c>
      <c r="H124" s="1"/>
      <c r="I124" s="1"/>
      <c r="J124" s="3">
        <v>0</v>
      </c>
      <c r="K124" s="3">
        <v>0</v>
      </c>
      <c r="L124" s="3">
        <f>ROUND((J124-K124),5)</f>
        <v>0</v>
      </c>
    </row>
    <row r="125" spans="1:12" x14ac:dyDescent="0.25">
      <c r="A125" s="1"/>
      <c r="B125" s="1"/>
      <c r="C125" s="1"/>
      <c r="D125" s="1"/>
      <c r="E125" s="1"/>
      <c r="F125" s="1"/>
      <c r="G125" s="1" t="s">
        <v>125</v>
      </c>
      <c r="H125" s="1"/>
      <c r="I125" s="1"/>
      <c r="J125" s="3">
        <v>0</v>
      </c>
      <c r="K125" s="3">
        <v>0</v>
      </c>
      <c r="L125" s="3">
        <f>ROUND((J125-K125),5)</f>
        <v>0</v>
      </c>
    </row>
    <row r="126" spans="1:12" x14ac:dyDescent="0.25">
      <c r="A126" s="1"/>
      <c r="B126" s="1"/>
      <c r="C126" s="1"/>
      <c r="D126" s="1"/>
      <c r="E126" s="1"/>
      <c r="F126" s="1"/>
      <c r="G126" s="1" t="s">
        <v>126</v>
      </c>
      <c r="H126" s="1"/>
      <c r="I126" s="1"/>
      <c r="J126" s="3">
        <v>0</v>
      </c>
      <c r="K126" s="3">
        <v>0</v>
      </c>
      <c r="L126" s="3">
        <f>ROUND((J126-K126),5)</f>
        <v>0</v>
      </c>
    </row>
    <row r="127" spans="1:12" ht="15.75" thickBot="1" x14ac:dyDescent="0.3">
      <c r="A127" s="1"/>
      <c r="B127" s="1"/>
      <c r="C127" s="1"/>
      <c r="D127" s="1"/>
      <c r="E127" s="1"/>
      <c r="F127" s="1"/>
      <c r="G127" s="1" t="s">
        <v>127</v>
      </c>
      <c r="H127" s="1"/>
      <c r="I127" s="1"/>
      <c r="J127" s="4">
        <v>0</v>
      </c>
      <c r="K127" s="4">
        <v>0</v>
      </c>
      <c r="L127" s="4">
        <f>ROUND((J127-K127),5)</f>
        <v>0</v>
      </c>
    </row>
    <row r="128" spans="1:12" x14ac:dyDescent="0.25">
      <c r="A128" s="1"/>
      <c r="B128" s="1"/>
      <c r="C128" s="1"/>
      <c r="D128" s="1"/>
      <c r="E128" s="1"/>
      <c r="F128" s="1" t="s">
        <v>128</v>
      </c>
      <c r="G128" s="1"/>
      <c r="H128" s="1"/>
      <c r="I128" s="1"/>
      <c r="J128" s="3">
        <f>ROUND(SUM(J121:J127),5)</f>
        <v>0</v>
      </c>
      <c r="K128" s="3">
        <f>ROUND(SUM(K121:K127),5)</f>
        <v>0</v>
      </c>
      <c r="L128" s="3">
        <f>ROUND((J128-K128),5)</f>
        <v>0</v>
      </c>
    </row>
    <row r="129" spans="1:14" ht="15.75" thickBot="1" x14ac:dyDescent="0.3">
      <c r="A129" s="1"/>
      <c r="B129" s="1"/>
      <c r="C129" s="1"/>
      <c r="D129" s="1"/>
      <c r="E129" s="1"/>
      <c r="F129" s="1" t="s">
        <v>129</v>
      </c>
      <c r="G129" s="1"/>
      <c r="H129" s="1"/>
      <c r="I129" s="1"/>
      <c r="J129" s="4">
        <v>0</v>
      </c>
      <c r="K129" s="4">
        <v>0</v>
      </c>
      <c r="L129" s="4">
        <f>ROUND((J129-K129),5)</f>
        <v>0</v>
      </c>
    </row>
    <row r="130" spans="1:14" ht="15.75" thickBot="1" x14ac:dyDescent="0.3">
      <c r="A130" s="1"/>
      <c r="B130" s="1"/>
      <c r="C130" s="1"/>
      <c r="D130" s="1"/>
      <c r="E130" s="1" t="s">
        <v>130</v>
      </c>
      <c r="F130" s="1"/>
      <c r="G130" s="1"/>
      <c r="H130" s="1"/>
      <c r="I130" s="1"/>
      <c r="J130" s="3">
        <f>ROUND(J27+J52+J56+SUM(J85:J86)+J120+SUM(J128:J129),5)</f>
        <v>65791.02</v>
      </c>
      <c r="K130" s="3">
        <f>ROUND(K27+K52+K56+SUM(K85:K86)+K120+SUM(K128:K129),5)</f>
        <v>75756.649999999994</v>
      </c>
      <c r="L130" s="3">
        <f>ROUND((J130-K130),5)</f>
        <v>-9965.6299999999992</v>
      </c>
    </row>
    <row r="131" spans="1:14" ht="15.75" thickBot="1" x14ac:dyDescent="0.3">
      <c r="A131" s="1"/>
      <c r="B131" s="1"/>
      <c r="C131" s="1"/>
      <c r="D131" s="1" t="s">
        <v>131</v>
      </c>
      <c r="E131" s="1"/>
      <c r="F131" s="1"/>
      <c r="G131" s="1"/>
      <c r="H131" s="1"/>
      <c r="I131" s="1"/>
      <c r="J131" s="6">
        <f>ROUND(J26+J130,5)</f>
        <v>65791.02</v>
      </c>
      <c r="K131" s="6">
        <f>ROUND(K26+K130,5)</f>
        <v>75756.649999999994</v>
      </c>
      <c r="L131" s="6">
        <f>ROUND((J131-K131),5)</f>
        <v>-9965.6299999999992</v>
      </c>
    </row>
    <row r="132" spans="1:14" ht="15.75" thickBot="1" x14ac:dyDescent="0.3">
      <c r="A132" s="1"/>
      <c r="B132" s="1" t="s">
        <v>132</v>
      </c>
      <c r="C132" s="1"/>
      <c r="D132" s="1"/>
      <c r="E132" s="1"/>
      <c r="F132" s="1"/>
      <c r="G132" s="1"/>
      <c r="H132" s="1"/>
      <c r="I132" s="1"/>
      <c r="J132" s="3">
        <f>ROUND(J3+J25-J131,5)</f>
        <v>55060.19</v>
      </c>
      <c r="K132" s="3">
        <f>ROUND(K3+K25-K131,5)</f>
        <v>38121.599999999999</v>
      </c>
      <c r="L132" s="3">
        <f>ROUND((J132-K132),5)</f>
        <v>16938.59</v>
      </c>
    </row>
    <row r="133" spans="1:14" ht="15.75" thickBot="1" x14ac:dyDescent="0.3">
      <c r="A133" s="1" t="s">
        <v>133</v>
      </c>
      <c r="B133" s="1"/>
      <c r="C133" s="1"/>
      <c r="D133" s="1"/>
      <c r="E133" s="1"/>
      <c r="F133" s="1"/>
      <c r="G133" s="1"/>
      <c r="H133" s="1"/>
      <c r="I133" s="1"/>
      <c r="J133" s="7">
        <f>ROUND(J132,5)</f>
        <v>55060.19</v>
      </c>
      <c r="K133" s="7">
        <f>ROUND(K132,5)</f>
        <v>38121.599999999999</v>
      </c>
      <c r="L133" s="7">
        <f>ROUND(L132,5)</f>
        <v>16938.59</v>
      </c>
      <c r="M133" s="8"/>
    </row>
    <row r="134" spans="1:14" ht="15.75" thickTop="1" x14ac:dyDescent="0.25"/>
    <row r="141" spans="1:14" x14ac:dyDescent="0.25">
      <c r="N141" s="8"/>
    </row>
    <row r="174" spans="1:14" s="8" customFormat="1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3"/>
      <c r="K174" s="13"/>
      <c r="L174" s="13"/>
      <c r="M174"/>
      <c r="N174"/>
    </row>
  </sheetData>
  <pageMargins left="0.7" right="0.7" top="0.75" bottom="0.75" header="0.1" footer="0.3"/>
  <pageSetup orientation="portrait" verticalDpi="0" r:id="rId1"/>
  <headerFooter>
    <oddHeader>&amp;L&amp;"Arial,Bold"&amp;8 6:33 PM
&amp;"Arial,Bold"&amp;8 11/12/21
&amp;"Arial,Bold"&amp;8 Cash Basis&amp;C&amp;"Arial,Bold"&amp;12 Gold Mountain CSD
&amp;"Arial,Bold"&amp;14 Profit &amp;&amp; Loss Budget vs. Actual - Water &amp;&amp; Sewer
&amp;"Arial,Bold"&amp;10 September through October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2021-11-13T02:33:49Z</dcterms:created>
  <dcterms:modified xsi:type="dcterms:W3CDTF">2021-11-13T02:36:28Z</dcterms:modified>
</cp:coreProperties>
</file>